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5480" windowHeight="9330" tabRatio="599" activeTab="0"/>
  </bookViews>
  <sheets>
    <sheet name="V-01" sheetId="1" r:id="rId1"/>
    <sheet name="V-07  " sheetId="2" r:id="rId2"/>
    <sheet name="V-06 " sheetId="3" r:id="rId3"/>
    <sheet name="V-09 Abstimmungsprotokoll" sheetId="4" r:id="rId4"/>
  </sheets>
  <definedNames>
    <definedName name="_xlnm.Print_Area" localSheetId="0">'V-01'!$A$1:$G$38</definedName>
    <definedName name="_xlnm.Print_Area" localSheetId="2">'V-06 '!$A$1:$H$45</definedName>
    <definedName name="_xlnm.Print_Area" localSheetId="1">'V-07  '!$A$1:$I$102</definedName>
    <definedName name="_xlnm.Print_Area" localSheetId="3">'V-09 Abstimmungsprotokoll'!$A$1:$G$18</definedName>
    <definedName name="_xlnm.Print_Titles" localSheetId="1">'V-07  '!$1:$8</definedName>
    <definedName name="Excel_BuiltIn_Print_Area_1___1">#REF!</definedName>
    <definedName name="Excel_BuiltIn_Print_Area_1___1_1">#REF!</definedName>
    <definedName name="Excel_BuiltIn_Print_Area_1___1_2">#REF!</definedName>
  </definedNames>
  <calcPr fullCalcOnLoad="1"/>
</workbook>
</file>

<file path=xl/comments2.xml><?xml version="1.0" encoding="utf-8"?>
<comments xmlns="http://schemas.openxmlformats.org/spreadsheetml/2006/main">
  <authors>
    <author>Datenverarbeitung</author>
  </authors>
  <commentList>
    <comment ref="F68" authorId="0">
      <text>
        <r>
          <rPr>
            <b/>
            <sz val="8"/>
            <rFont val="Tahoma"/>
            <family val="0"/>
          </rPr>
          <t>Datenverarbeitung:</t>
        </r>
        <r>
          <rPr>
            <sz val="8"/>
            <rFont val="Tahoma"/>
            <family val="0"/>
          </rPr>
          <t xml:space="preserve">
laut Bewilligungsbescheid
</t>
        </r>
      </text>
    </comment>
  </commentList>
</comments>
</file>

<file path=xl/sharedStrings.xml><?xml version="1.0" encoding="utf-8"?>
<sst xmlns="http://schemas.openxmlformats.org/spreadsheetml/2006/main" count="251" uniqueCount="169">
  <si>
    <t xml:space="preserve"> </t>
  </si>
  <si>
    <t>Verwendungsnachweis</t>
  </si>
  <si>
    <t>Allgemeine Richtlinie über die Beantragung, Bewilligung und Verwendung freiwilliger Zuschüsse der Stadt Jena an Dritte</t>
  </si>
  <si>
    <t>Haushaltsjahr:</t>
  </si>
  <si>
    <t>Interner Vermerk</t>
  </si>
  <si>
    <t>Verw.nachweis vom:</t>
  </si>
  <si>
    <t>1.</t>
  </si>
  <si>
    <t>Bewilligungsbescheid vom:</t>
  </si>
  <si>
    <t>eingereicht am:</t>
  </si>
  <si>
    <t xml:space="preserve">Erstantrag </t>
  </si>
  <si>
    <t xml:space="preserve">Verwendungsnachweis </t>
  </si>
  <si>
    <t xml:space="preserve"> Interner Vermerk</t>
  </si>
  <si>
    <t>V-06 PERSONALKOSTEN - Stellenplan</t>
  </si>
  <si>
    <t>Festangestellte</t>
  </si>
  <si>
    <t>Eigenmittel</t>
  </si>
  <si>
    <t>Dritte</t>
  </si>
  <si>
    <t>Zuschuss Stadt</t>
  </si>
  <si>
    <t>beschäftigt als</t>
  </si>
  <si>
    <t>Berufsabschluss</t>
  </si>
  <si>
    <t>Personalkosten</t>
  </si>
  <si>
    <t>5.</t>
  </si>
  <si>
    <t>Eigenleistungen</t>
  </si>
  <si>
    <t>6.</t>
  </si>
  <si>
    <t>Differenz</t>
  </si>
  <si>
    <t>Sachkosten</t>
  </si>
  <si>
    <t>Name</t>
  </si>
  <si>
    <t>7.</t>
  </si>
  <si>
    <t>8.</t>
  </si>
  <si>
    <t>Stadt</t>
  </si>
  <si>
    <t>(Bitte Prüfvermerk beifügen)</t>
  </si>
  <si>
    <t>Nr</t>
  </si>
  <si>
    <t>Art</t>
  </si>
  <si>
    <t>wöch. Arbeits-zeit (h)</t>
  </si>
  <si>
    <t>von-bis</t>
  </si>
  <si>
    <t>FA</t>
  </si>
  <si>
    <t>ZB</t>
  </si>
  <si>
    <t>zeitlich befristet</t>
  </si>
  <si>
    <t>Zuschussgebende Stelle:</t>
  </si>
  <si>
    <t>Gesamt</t>
  </si>
  <si>
    <t xml:space="preserve">   nein</t>
  </si>
  <si>
    <t>andere zuschussgeb. Stellen Jena</t>
  </si>
  <si>
    <t xml:space="preserve"> ja</t>
  </si>
  <si>
    <t xml:space="preserve"> nein</t>
  </si>
  <si>
    <t>4.</t>
  </si>
  <si>
    <t>Drittmittel</t>
  </si>
  <si>
    <t xml:space="preserve">Hinweise: </t>
  </si>
  <si>
    <t>Nur Mitarbeiter mit einem Arbeitsvertrag angeben. Kein Nachweis für  Honorarkräfte</t>
  </si>
  <si>
    <t>Art der Personalstelle (ZB oder FA) angeben !</t>
  </si>
  <si>
    <t>Angabe der vollständigen Personalkosten einschließlich der Arbeitgeberanteile je Mitarbeiter</t>
  </si>
  <si>
    <t>Ort der Maßnahme</t>
  </si>
  <si>
    <t>Realisierungs-/Veranstaltungszeitraum</t>
  </si>
  <si>
    <t>Projektzeitraum (einschl. geplante Vor- und Nachbereitung)</t>
  </si>
  <si>
    <t>Betriebsergebnis</t>
  </si>
  <si>
    <t>Diff. Zu A-07</t>
  </si>
  <si>
    <t xml:space="preserve"> zu verteilen laut A-07</t>
  </si>
  <si>
    <t>V-07</t>
  </si>
  <si>
    <t>V-06</t>
  </si>
  <si>
    <t>Aufschlüsselung der die in V-07 aufgeführten Personalkosten ZB und FA in V-06</t>
  </si>
  <si>
    <t>Fehler</t>
  </si>
  <si>
    <t>Formular</t>
  </si>
  <si>
    <t>Fehlerbeschreibung</t>
  </si>
  <si>
    <t>Abweichung</t>
  </si>
  <si>
    <t>V-09 Abstimmungsblatt</t>
  </si>
  <si>
    <t>Status</t>
  </si>
  <si>
    <t>Die Davonangabe "Anzahl der geplanten Teilnehmer aus Jena" kann  nicht größer als die Gesamtteilnehmerzahl sein</t>
  </si>
  <si>
    <t xml:space="preserve">Abgleich Personalkosten Stadt A-06 mit A-07 "Erläuterung zur Finanzierung der einzelnen Aufwendungen" </t>
  </si>
  <si>
    <t xml:space="preserve">Abgleich Personalkosten Dritte A-06 mit A-07 "Erläuterung zur Finanzierung der einzelnen Aufwendungen" </t>
  </si>
  <si>
    <t xml:space="preserve">Abgleich Personalkosten Eigenmittel A-06 mit A-07 "Erläuterung zur Finanzierung der einzelnen Aufwendungen" </t>
  </si>
  <si>
    <t>Teilnehmerzahl</t>
  </si>
  <si>
    <t>Dieses Blatt verplausibilisiert Ihren Verwendungsnachweis</t>
  </si>
  <si>
    <t>Aufwendungen</t>
  </si>
  <si>
    <t>Investitionszuschuss (IzF)</t>
  </si>
  <si>
    <t>Projektförderung (PF)</t>
  </si>
  <si>
    <t>Institutionelle Förderung (IF)</t>
  </si>
  <si>
    <t>Personalkosten V-07</t>
  </si>
  <si>
    <t xml:space="preserve">   ja</t>
  </si>
  <si>
    <t>letzte Änderung KFP</t>
  </si>
  <si>
    <r>
      <t xml:space="preserve">V-01 </t>
    </r>
    <r>
      <rPr>
        <b/>
        <sz val="12"/>
        <color indexed="8"/>
        <rFont val="Arial"/>
        <family val="2"/>
      </rPr>
      <t xml:space="preserve">    </t>
    </r>
    <r>
      <rPr>
        <b/>
        <sz val="16"/>
        <color indexed="8"/>
        <rFont val="Arial"/>
        <family val="2"/>
      </rPr>
      <t>ALLGEMEINE ANGABEN</t>
    </r>
  </si>
  <si>
    <t>0.</t>
  </si>
  <si>
    <t xml:space="preserve"> 2. Aktenzeichen:</t>
  </si>
  <si>
    <t>3.</t>
  </si>
  <si>
    <t>Zuschussart</t>
  </si>
  <si>
    <t xml:space="preserve">Finanzierungsart </t>
  </si>
  <si>
    <t>Fehlbedarfs-finanzierung</t>
  </si>
  <si>
    <t>Festbetrags-finanzierung</t>
  </si>
  <si>
    <t>Anteils-/Voll-finanzierung</t>
  </si>
  <si>
    <t>Antrag auf Optionsförderung (OpF)</t>
  </si>
  <si>
    <t>Zuschusshöhe</t>
  </si>
  <si>
    <t xml:space="preserve">Bewilligte </t>
  </si>
  <si>
    <t xml:space="preserve">Abgerufene </t>
  </si>
  <si>
    <r>
      <t>Kosten- und Finanzierungsplan (KFP)</t>
    </r>
    <r>
      <rPr>
        <sz val="9"/>
        <rFont val="Arial"/>
        <family val="2"/>
      </rPr>
      <t xml:space="preserve"> </t>
    </r>
  </si>
  <si>
    <t>Erträge</t>
  </si>
  <si>
    <r>
      <t xml:space="preserve">Erfolgte im Haushaltsjahr eine Prüfung durch Externe ? </t>
    </r>
    <r>
      <rPr>
        <sz val="8"/>
        <rFont val="Arial"/>
        <family val="2"/>
      </rPr>
      <t>(z.B. Finanzamt, Krankenkasse, Bfa, andere Zuwendungsgeber ....)</t>
    </r>
  </si>
  <si>
    <t>Bestätigung der Vollständigkeit und Richtigkeit der Angaben. Hiermit wird die geltende "Allgemeine Richtlinie über die Beantragung, Bewilligung und Verwendung freiwilliger Zuschüsse der Stadt Jena an Dritte" sowie ergänzende Richt-linien einzelner Bewillligungsstellen der Stadtverwaltung anerkannt (Tz 9.5). Die Allgemeine Zuschussrichtlinie ist im Amtsblatt der Stadt Jena 13/11 vom 31. März 2011 veröffentlicht.</t>
  </si>
  <si>
    <t>für das Haushaltsjahr:</t>
  </si>
  <si>
    <t>Antrag vom:</t>
  </si>
  <si>
    <t>ERTRÄGE</t>
  </si>
  <si>
    <t>PROJEKTKOSTEN</t>
  </si>
  <si>
    <t>BETRIEBSERGEBNIS</t>
  </si>
  <si>
    <t>Zuwendungen der Thüringer Ehrenamtsstiftung zur Förderung der gemeinnützigen ehrenamtlichen Tätigkeit</t>
  </si>
  <si>
    <t>Mitgliedsbeiträge</t>
  </si>
  <si>
    <t>Neuanschaffungen bis 410 € (GWG)</t>
  </si>
  <si>
    <t xml:space="preserve">Abschreibungen auf Anschaffungen über 410 € </t>
  </si>
  <si>
    <r>
      <t xml:space="preserve">Mietaufwendungen </t>
    </r>
    <r>
      <rPr>
        <sz val="10"/>
        <color indexed="8"/>
        <rFont val="Arial"/>
        <family val="2"/>
      </rPr>
      <t>(Mietvertrag)</t>
    </r>
  </si>
  <si>
    <t>Betriebskosten</t>
  </si>
  <si>
    <r>
      <t>Personalkosten</t>
    </r>
    <r>
      <rPr>
        <b/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(keine Honorarkosten)</t>
    </r>
  </si>
  <si>
    <t>FA/Festangestellte (A-06)</t>
  </si>
  <si>
    <t>ZB/zeitlich befristetes Personal (A-06)</t>
  </si>
  <si>
    <t>projektbezogene Aufwendungen</t>
  </si>
  <si>
    <t>projektbezogene Honorarkosten</t>
  </si>
  <si>
    <r>
      <t>sonstige Aufwendungen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(Verwaltungskosten etc.)</t>
    </r>
  </si>
  <si>
    <t>Höhe</t>
  </si>
  <si>
    <t xml:space="preserve"> Investitionen über 410 €</t>
  </si>
  <si>
    <t>Anzahl der angesetzten Stunden an Eigenleistungen</t>
  </si>
  <si>
    <t>Mietaufwendungen (Mietvertrag)</t>
  </si>
  <si>
    <t>Personalkosten (keine Honorarkosten)</t>
  </si>
  <si>
    <t xml:space="preserve">Verwaltungsumlage/-pauschale  </t>
  </si>
  <si>
    <t>Projektkosten</t>
  </si>
  <si>
    <t>Zuschussgeber</t>
  </si>
  <si>
    <t>Maßnahme</t>
  </si>
  <si>
    <t xml:space="preserve">Datum </t>
  </si>
  <si>
    <t xml:space="preserve">Mittelherkunft Kontrolle </t>
  </si>
  <si>
    <t>Abgleich mit Erträgen</t>
  </si>
  <si>
    <r>
      <t>V-07</t>
    </r>
    <r>
      <rPr>
        <b/>
        <sz val="12"/>
        <rFont val="Arial"/>
        <family val="2"/>
      </rPr>
      <t xml:space="preserve">   </t>
    </r>
    <r>
      <rPr>
        <b/>
        <sz val="16"/>
        <rFont val="Arial"/>
        <family val="2"/>
      </rPr>
      <t>PROJEKTFÖRDERUNG</t>
    </r>
  </si>
  <si>
    <t>Unterschritten</t>
  </si>
  <si>
    <t>Überschritten</t>
  </si>
  <si>
    <t>Eigen-mittel</t>
  </si>
  <si>
    <t xml:space="preserve"> davon aus Jena</t>
  </si>
  <si>
    <t xml:space="preserve">Tage </t>
  </si>
  <si>
    <t>Finanzierungsart</t>
  </si>
  <si>
    <r>
      <t>Ant-</t>
    </r>
    <r>
      <rPr>
        <sz val="10"/>
        <rFont val="Arial"/>
        <family val="0"/>
      </rPr>
      <t xml:space="preserve">Anteils-, </t>
    </r>
    <r>
      <rPr>
        <b/>
        <sz val="10"/>
        <rFont val="Arial"/>
        <family val="2"/>
      </rPr>
      <t>Fehl</t>
    </r>
    <r>
      <rPr>
        <sz val="10"/>
        <rFont val="Arial"/>
        <family val="0"/>
      </rPr>
      <t xml:space="preserve">-Fehlbedarfs-, </t>
    </r>
    <r>
      <rPr>
        <b/>
        <sz val="10"/>
        <rFont val="Arial"/>
        <family val="2"/>
      </rPr>
      <t>Fest</t>
    </r>
    <r>
      <rPr>
        <sz val="10"/>
        <rFont val="Arial"/>
        <family val="0"/>
      </rPr>
      <t>-Festbetragsfinanzierung</t>
    </r>
  </si>
  <si>
    <t>Abgleich mit  V-07</t>
  </si>
  <si>
    <t>IzF</t>
  </si>
  <si>
    <t>Zuschüsse Land/ Bund</t>
  </si>
  <si>
    <t>Honorare für festangestellte Mitarbeiter des Zuwendungsempfängers sind nicht zuwendungsfähig</t>
  </si>
  <si>
    <t>KFP</t>
  </si>
  <si>
    <r>
      <t xml:space="preserve">Entwicklung der Liquidität zum 31.12. </t>
    </r>
    <r>
      <rPr>
        <sz val="10"/>
        <color indexed="8"/>
        <rFont val="Arial"/>
        <family val="2"/>
      </rPr>
      <t>nach Investitionen</t>
    </r>
  </si>
  <si>
    <t>KFP:Investitionsvolumen kleiner als zum Investitionszuschuss</t>
  </si>
  <si>
    <t>IST:Investitionsvolumen kleiner als zum Investitionszuschuss</t>
  </si>
  <si>
    <r>
      <t xml:space="preserve">Nur bei </t>
    </r>
    <r>
      <rPr>
        <b/>
        <sz val="11"/>
        <rFont val="Arial"/>
        <family val="2"/>
      </rPr>
      <t>PF</t>
    </r>
    <r>
      <rPr>
        <sz val="11"/>
        <rFont val="Arial"/>
        <family val="2"/>
      </rPr>
      <t xml:space="preserve"> auszufüllen !</t>
    </r>
  </si>
  <si>
    <t>Finan-              zierungs-          art</t>
  </si>
  <si>
    <t>Kontrollsumme</t>
  </si>
  <si>
    <t>Zuordnung der Kostenarten nach Mittelherkunft i.o.</t>
  </si>
  <si>
    <t>V07</t>
  </si>
  <si>
    <t>Einzelaufstellung Zuschüsse Dritter/ Land/ Bund nach TZ 43 stimmt mit den Angaben in A-07 Drittmittelüberein</t>
  </si>
  <si>
    <t>Datum/Unterschrift des Zuschussempfängers</t>
  </si>
  <si>
    <t>Eintrittsgelder/Teilnehmergebühren</t>
  </si>
  <si>
    <t xml:space="preserve">Bareinlagen </t>
  </si>
  <si>
    <t>Abschreibungen auf das Anlagevermögen (AfA)</t>
  </si>
  <si>
    <t xml:space="preserve"> ja </t>
  </si>
  <si>
    <t>Aufwandshauptgruppen</t>
  </si>
  <si>
    <t>AfA auf das  Anlagevermögen</t>
  </si>
  <si>
    <r>
      <t>Verwaltungsumlage/-pauschale</t>
    </r>
    <r>
      <rPr>
        <sz val="11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max. 15 % der Fördersumme</t>
    </r>
  </si>
  <si>
    <r>
      <t>Kaltmiete/</t>
    </r>
    <r>
      <rPr>
        <sz val="10"/>
        <color indexed="8"/>
        <rFont val="Arial"/>
        <family val="2"/>
      </rPr>
      <t xml:space="preserve">Vermieter KIJ </t>
    </r>
  </si>
  <si>
    <t>bewilligter /abgerufener Zuschuss (ohne IzF-Zuschuss)</t>
  </si>
  <si>
    <t xml:space="preserve">Zuschussempfänger: </t>
  </si>
  <si>
    <t>Zuschussempfänger:</t>
  </si>
  <si>
    <r>
      <t xml:space="preserve">Zuschussart </t>
    </r>
    <r>
      <rPr>
        <sz val="10"/>
        <rFont val="Arial"/>
        <family val="2"/>
      </rPr>
      <t>(Bewilligte Höhe)</t>
    </r>
  </si>
  <si>
    <r>
      <t xml:space="preserve">Zuschüsse anderer zuschussgeb. Stellen der Stadt Jena </t>
    </r>
    <r>
      <rPr>
        <sz val="9"/>
        <color indexed="8"/>
        <rFont val="Arial"/>
        <family val="2"/>
      </rPr>
      <t>(A-01 Tz 14)</t>
    </r>
  </si>
  <si>
    <r>
      <t xml:space="preserve">Zuschüsse Dritter  </t>
    </r>
    <r>
      <rPr>
        <sz val="9"/>
        <color indexed="8"/>
        <rFont val="Arial"/>
        <family val="2"/>
      </rPr>
      <t>(AZR Tz 43 )</t>
    </r>
  </si>
  <si>
    <r>
      <t xml:space="preserve">Zuschüsse Dritter/ Land/ Bund  </t>
    </r>
    <r>
      <rPr>
        <sz val="10"/>
        <rFont val="Arial"/>
        <family val="2"/>
      </rPr>
      <t>(AZR Tz 43 )</t>
    </r>
  </si>
  <si>
    <r>
      <t>PF</t>
    </r>
    <r>
      <rPr>
        <sz val="10"/>
        <rFont val="Arial"/>
        <family val="0"/>
      </rPr>
      <t xml:space="preserve">-Projektförderung   </t>
    </r>
    <r>
      <rPr>
        <b/>
        <sz val="10"/>
        <rFont val="Arial"/>
        <family val="2"/>
      </rPr>
      <t>IF</t>
    </r>
    <r>
      <rPr>
        <sz val="10"/>
        <rFont val="Arial"/>
        <family val="0"/>
      </rPr>
      <t xml:space="preserve">-Institutionelle Förderung    </t>
    </r>
    <r>
      <rPr>
        <b/>
        <sz val="10"/>
        <rFont val="Arial"/>
        <family val="2"/>
      </rPr>
      <t>IzF</t>
    </r>
    <r>
      <rPr>
        <sz val="10"/>
        <rFont val="Arial"/>
        <family val="0"/>
      </rPr>
      <t>-Investitionszuschuss</t>
    </r>
  </si>
  <si>
    <r>
      <t xml:space="preserve">Erläuterung zur Finanzierung der einzelnen Aufwendungen </t>
    </r>
    <r>
      <rPr>
        <b/>
        <sz val="10"/>
        <rFont val="Arial"/>
        <family val="2"/>
      </rPr>
      <t>(Mittelherkunft)</t>
    </r>
  </si>
  <si>
    <t>Handelt es sich beim Zuschussempfänger  um eine abgeschlossene Einrichtung innerhalb der Institution ?</t>
  </si>
  <si>
    <t xml:space="preserve">   davon sonstige bewilligte/abgerufene  Investitionszuschüsse</t>
  </si>
  <si>
    <t xml:space="preserve">   davon bewilligter/abgerufener Investitionszuschuss  (IzF) Stadt Jena</t>
  </si>
  <si>
    <t>sonstige Aufwendungen (Verwaltungskosten etc.)</t>
  </si>
  <si>
    <t>Investitionen über 410 €</t>
  </si>
  <si>
    <t>Jena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</si>
</sst>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_-* #,##0.00\ _€_-;\-* #,##0.00\ _€_-;_-* \-??\ _€_-;_-@_-"/>
    <numFmt numFmtId="166" formatCode="#,##0&quot; €&quot;"/>
    <numFmt numFmtId="167" formatCode="#,##0\ &quot;€&quot;"/>
    <numFmt numFmtId="168" formatCode="yyyy\-mm\-dd"/>
    <numFmt numFmtId="169" formatCode="_-* #,##0.00\ [$€-1]_-;\-* #,##0.00\ [$€-1]_-;_-* &quot;-&quot;??\ [$€-1]_-"/>
    <numFmt numFmtId="170" formatCode="_-* #,##0.00\ [$€-1]_-;\-* #,##0.00\ [$€-1]_-;_-* &quot;-&quot;??\ [$€-1]_-;_-@_-"/>
    <numFmt numFmtId="171" formatCode="d/\ mmmm\ yyyy"/>
    <numFmt numFmtId="172" formatCode="[$-407]dddd\,\ d\.\ mmmm\ yyyy"/>
    <numFmt numFmtId="173" formatCode="d/m/yyyy;@"/>
    <numFmt numFmtId="174" formatCode="#,##0.0"/>
    <numFmt numFmtId="175" formatCode="0.0%"/>
  </numFmts>
  <fonts count="65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u val="single"/>
      <sz val="11"/>
      <color indexed="8"/>
      <name val="Arial"/>
      <family val="2"/>
    </font>
    <font>
      <u val="single"/>
      <sz val="11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i/>
      <sz val="11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65" fontId="0" fillId="0" borderId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71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Alignment="1">
      <alignment/>
    </xf>
    <xf numFmtId="0" fontId="12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0" borderId="10" xfId="0" applyFont="1" applyBorder="1" applyAlignment="1">
      <alignment/>
    </xf>
    <xf numFmtId="9" fontId="0" fillId="0" borderId="0" xfId="49" applyAlignment="1">
      <alignment/>
    </xf>
    <xf numFmtId="0" fontId="0" fillId="34" borderId="0" xfId="0" applyFill="1" applyAlignment="1">
      <alignment/>
    </xf>
    <xf numFmtId="9" fontId="0" fillId="35" borderId="11" xfId="49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6" borderId="12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>
      <alignment/>
    </xf>
    <xf numFmtId="9" fontId="0" fillId="0" borderId="0" xfId="49" applyFont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0" fillId="0" borderId="13" xfId="0" applyFont="1" applyBorder="1" applyAlignment="1">
      <alignment/>
    </xf>
    <xf numFmtId="3" fontId="4" fillId="38" borderId="14" xfId="0" applyNumberFormat="1" applyFont="1" applyFill="1" applyBorder="1" applyAlignment="1">
      <alignment/>
    </xf>
    <xf numFmtId="3" fontId="4" fillId="38" borderId="15" xfId="0" applyNumberFormat="1" applyFont="1" applyFill="1" applyBorder="1" applyAlignment="1">
      <alignment/>
    </xf>
    <xf numFmtId="167" fontId="4" fillId="38" borderId="12" xfId="0" applyNumberFormat="1" applyFont="1" applyFill="1" applyBorder="1" applyAlignment="1">
      <alignment/>
    </xf>
    <xf numFmtId="0" fontId="0" fillId="39" borderId="16" xfId="0" applyFont="1" applyFill="1" applyBorder="1" applyAlignment="1" applyProtection="1">
      <alignment/>
      <protection locked="0"/>
    </xf>
    <xf numFmtId="167" fontId="7" fillId="39" borderId="17" xfId="0" applyNumberFormat="1" applyFont="1" applyFill="1" applyBorder="1" applyAlignment="1" applyProtection="1">
      <alignment wrapText="1"/>
      <protection locked="0"/>
    </xf>
    <xf numFmtId="0" fontId="7" fillId="39" borderId="16" xfId="0" applyFont="1" applyFill="1" applyBorder="1" applyAlignment="1" applyProtection="1">
      <alignment wrapText="1"/>
      <protection locked="0"/>
    </xf>
    <xf numFmtId="0" fontId="7" fillId="39" borderId="16" xfId="0" applyFont="1" applyFill="1" applyBorder="1" applyAlignment="1" applyProtection="1">
      <alignment horizontal="center" wrapText="1"/>
      <protection locked="0"/>
    </xf>
    <xf numFmtId="0" fontId="7" fillId="39" borderId="18" xfId="0" applyFont="1" applyFill="1" applyBorder="1" applyAlignment="1" applyProtection="1">
      <alignment wrapText="1"/>
      <protection locked="0"/>
    </xf>
    <xf numFmtId="0" fontId="7" fillId="39" borderId="19" xfId="0" applyFont="1" applyFill="1" applyBorder="1" applyAlignment="1" applyProtection="1">
      <alignment wrapText="1"/>
      <protection locked="0"/>
    </xf>
    <xf numFmtId="0" fontId="7" fillId="39" borderId="19" xfId="0" applyFont="1" applyFill="1" applyBorder="1" applyAlignment="1" applyProtection="1">
      <alignment horizontal="center" wrapText="1"/>
      <protection locked="0"/>
    </xf>
    <xf numFmtId="0" fontId="7" fillId="39" borderId="20" xfId="0" applyFont="1" applyFill="1" applyBorder="1" applyAlignment="1" applyProtection="1">
      <alignment wrapText="1"/>
      <protection locked="0"/>
    </xf>
    <xf numFmtId="3" fontId="18" fillId="40" borderId="12" xfId="0" applyNumberFormat="1" applyFont="1" applyFill="1" applyBorder="1" applyAlignment="1" applyProtection="1">
      <alignment horizontal="center"/>
      <protection/>
    </xf>
    <xf numFmtId="49" fontId="13" fillId="36" borderId="21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Alignment="1">
      <alignment/>
    </xf>
    <xf numFmtId="3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3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10" fillId="35" borderId="26" xfId="0" applyFont="1" applyFill="1" applyBorder="1" applyAlignment="1">
      <alignment vertical="center"/>
    </xf>
    <xf numFmtId="0" fontId="10" fillId="35" borderId="27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left" vertical="center"/>
    </xf>
    <xf numFmtId="0" fontId="4" fillId="41" borderId="28" xfId="0" applyFont="1" applyFill="1" applyBorder="1" applyAlignment="1">
      <alignment/>
    </xf>
    <xf numFmtId="0" fontId="4" fillId="41" borderId="29" xfId="0" applyFont="1" applyFill="1" applyBorder="1" applyAlignment="1">
      <alignment horizontal="center"/>
    </xf>
    <xf numFmtId="0" fontId="0" fillId="41" borderId="16" xfId="0" applyFont="1" applyFill="1" applyBorder="1" applyAlignment="1">
      <alignment/>
    </xf>
    <xf numFmtId="3" fontId="0" fillId="36" borderId="30" xfId="0" applyNumberFormat="1" applyFont="1" applyFill="1" applyBorder="1" applyAlignment="1" applyProtection="1">
      <alignment/>
      <protection locked="0"/>
    </xf>
    <xf numFmtId="0" fontId="10" fillId="42" borderId="31" xfId="0" applyFont="1" applyFill="1" applyBorder="1" applyAlignment="1">
      <alignment/>
    </xf>
    <xf numFmtId="3" fontId="4" fillId="42" borderId="32" xfId="0" applyNumberFormat="1" applyFont="1" applyFill="1" applyBorder="1" applyAlignment="1">
      <alignment/>
    </xf>
    <xf numFmtId="9" fontId="11" fillId="43" borderId="33" xfId="49" applyFont="1" applyFill="1" applyBorder="1" applyAlignment="1" applyProtection="1">
      <alignment horizontal="right"/>
      <protection/>
    </xf>
    <xf numFmtId="49" fontId="13" fillId="36" borderId="21" xfId="0" applyNumberFormat="1" applyFont="1" applyFill="1" applyBorder="1" applyAlignment="1">
      <alignment horizontal="center" vertical="center" textRotation="90"/>
    </xf>
    <xf numFmtId="0" fontId="12" fillId="36" borderId="34" xfId="0" applyNumberFormat="1" applyFont="1" applyFill="1" applyBorder="1" applyAlignment="1" applyProtection="1">
      <alignment horizontal="center" vertical="center" textRotation="90"/>
      <protection locked="0"/>
    </xf>
    <xf numFmtId="0" fontId="11" fillId="34" borderId="0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3" fontId="20" fillId="0" borderId="24" xfId="0" applyNumberFormat="1" applyFont="1" applyBorder="1" applyAlignment="1">
      <alignment/>
    </xf>
    <xf numFmtId="0" fontId="4" fillId="44" borderId="0" xfId="0" applyFont="1" applyFill="1" applyAlignment="1">
      <alignment/>
    </xf>
    <xf numFmtId="0" fontId="4" fillId="41" borderId="0" xfId="0" applyFont="1" applyFill="1" applyAlignment="1">
      <alignment/>
    </xf>
    <xf numFmtId="0" fontId="7" fillId="44" borderId="0" xfId="0" applyFont="1" applyFill="1" applyAlignment="1">
      <alignment/>
    </xf>
    <xf numFmtId="0" fontId="7" fillId="41" borderId="0" xfId="0" applyFont="1" applyFill="1" applyAlignment="1">
      <alignment/>
    </xf>
    <xf numFmtId="0" fontId="0" fillId="44" borderId="0" xfId="0" applyFill="1" applyAlignment="1">
      <alignment vertical="center"/>
    </xf>
    <xf numFmtId="0" fontId="0" fillId="41" borderId="0" xfId="0" applyFill="1" applyAlignment="1">
      <alignment vertical="center"/>
    </xf>
    <xf numFmtId="0" fontId="0" fillId="44" borderId="0" xfId="0" applyFill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1" borderId="0" xfId="0" applyFont="1" applyFill="1" applyBorder="1" applyAlignment="1">
      <alignment horizontal="center"/>
    </xf>
    <xf numFmtId="0" fontId="7" fillId="41" borderId="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wrapText="1"/>
    </xf>
    <xf numFmtId="0" fontId="10" fillId="41" borderId="0" xfId="0" applyFont="1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41" borderId="0" xfId="0" applyFill="1" applyAlignment="1">
      <alignment horizontal="right"/>
    </xf>
    <xf numFmtId="0" fontId="3" fillId="45" borderId="13" xfId="0" applyNumberFormat="1" applyFont="1" applyFill="1" applyBorder="1" applyAlignment="1">
      <alignment horizontal="center" vertical="center" wrapText="1"/>
    </xf>
    <xf numFmtId="3" fontId="5" fillId="33" borderId="35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>
      <alignment horizontal="center" wrapText="1"/>
    </xf>
    <xf numFmtId="3" fontId="12" fillId="35" borderId="37" xfId="0" applyNumberFormat="1" applyFont="1" applyFill="1" applyBorder="1" applyAlignment="1">
      <alignment/>
    </xf>
    <xf numFmtId="3" fontId="12" fillId="35" borderId="38" xfId="0" applyNumberFormat="1" applyFont="1" applyFill="1" applyBorder="1" applyAlignment="1">
      <alignment/>
    </xf>
    <xf numFmtId="3" fontId="12" fillId="35" borderId="39" xfId="0" applyNumberFormat="1" applyFont="1" applyFill="1" applyBorder="1" applyAlignment="1">
      <alignment/>
    </xf>
    <xf numFmtId="3" fontId="19" fillId="35" borderId="36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0" fillId="0" borderId="40" xfId="0" applyFont="1" applyBorder="1" applyAlignment="1">
      <alignment horizontal="center"/>
    </xf>
    <xf numFmtId="0" fontId="12" fillId="33" borderId="36" xfId="0" applyNumberFormat="1" applyFont="1" applyFill="1" applyBorder="1" applyAlignment="1">
      <alignment horizontal="left" vertical="center" wrapText="1"/>
    </xf>
    <xf numFmtId="0" fontId="12" fillId="33" borderId="14" xfId="0" applyNumberFormat="1" applyFont="1" applyFill="1" applyBorder="1" applyAlignment="1">
      <alignment horizontal="left" vertical="center" wrapText="1"/>
    </xf>
    <xf numFmtId="0" fontId="3" fillId="45" borderId="41" xfId="0" applyNumberFormat="1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/>
    </xf>
    <xf numFmtId="0" fontId="10" fillId="34" borderId="0" xfId="0" applyFont="1" applyFill="1" applyAlignment="1">
      <alignment/>
    </xf>
    <xf numFmtId="0" fontId="4" fillId="38" borderId="36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0" fontId="10" fillId="35" borderId="42" xfId="0" applyFont="1" applyFill="1" applyBorder="1" applyAlignment="1">
      <alignment horizontal="left"/>
    </xf>
    <xf numFmtId="3" fontId="10" fillId="46" borderId="30" xfId="0" applyNumberFormat="1" applyFont="1" applyFill="1" applyBorder="1" applyAlignment="1">
      <alignment horizontal="center"/>
    </xf>
    <xf numFmtId="3" fontId="10" fillId="47" borderId="3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10" fillId="35" borderId="27" xfId="0" applyFont="1" applyFill="1" applyBorder="1" applyAlignment="1">
      <alignment/>
    </xf>
    <xf numFmtId="0" fontId="4" fillId="35" borderId="10" xfId="0" applyFont="1" applyFill="1" applyBorder="1" applyAlignment="1">
      <alignment horizontal="center" wrapText="1"/>
    </xf>
    <xf numFmtId="0" fontId="10" fillId="35" borderId="43" xfId="0" applyFont="1" applyFill="1" applyBorder="1" applyAlignment="1">
      <alignment vertical="center"/>
    </xf>
    <xf numFmtId="0" fontId="7" fillId="36" borderId="44" xfId="0" applyFont="1" applyFill="1" applyBorder="1" applyAlignment="1" applyProtection="1">
      <alignment wrapText="1"/>
      <protection locked="0"/>
    </xf>
    <xf numFmtId="0" fontId="7" fillId="36" borderId="44" xfId="0" applyFont="1" applyFill="1" applyBorder="1" applyAlignment="1" applyProtection="1">
      <alignment horizontal="center" wrapText="1"/>
      <protection locked="0"/>
    </xf>
    <xf numFmtId="14" fontId="7" fillId="36" borderId="44" xfId="0" applyNumberFormat="1" applyFont="1" applyFill="1" applyBorder="1" applyAlignment="1" applyProtection="1">
      <alignment wrapText="1"/>
      <protection locked="0"/>
    </xf>
    <xf numFmtId="0" fontId="7" fillId="36" borderId="45" xfId="0" applyFont="1" applyFill="1" applyBorder="1" applyAlignment="1" applyProtection="1">
      <alignment wrapText="1"/>
      <protection locked="0"/>
    </xf>
    <xf numFmtId="166" fontId="7" fillId="36" borderId="46" xfId="0" applyNumberFormat="1" applyFont="1" applyFill="1" applyBorder="1" applyAlignment="1" applyProtection="1">
      <alignment wrapText="1"/>
      <protection locked="0"/>
    </xf>
    <xf numFmtId="0" fontId="7" fillId="36" borderId="47" xfId="0" applyFont="1" applyFill="1" applyBorder="1" applyAlignment="1" applyProtection="1">
      <alignment wrapText="1"/>
      <protection locked="0"/>
    </xf>
    <xf numFmtId="0" fontId="7" fillId="36" borderId="47" xfId="0" applyFont="1" applyFill="1" applyBorder="1" applyAlignment="1" applyProtection="1">
      <alignment horizontal="center" wrapText="1"/>
      <protection locked="0"/>
    </xf>
    <xf numFmtId="3" fontId="18" fillId="48" borderId="48" xfId="0" applyNumberFormat="1" applyFont="1" applyFill="1" applyBorder="1" applyAlignment="1" applyProtection="1">
      <alignment horizontal="center"/>
      <protection/>
    </xf>
    <xf numFmtId="0" fontId="10" fillId="35" borderId="27" xfId="0" applyFont="1" applyFill="1" applyBorder="1" applyAlignment="1">
      <alignment vertical="center"/>
    </xf>
    <xf numFmtId="0" fontId="10" fillId="35" borderId="42" xfId="0" applyFont="1" applyFill="1" applyBorder="1" applyAlignment="1">
      <alignment vertical="center" wrapText="1"/>
    </xf>
    <xf numFmtId="0" fontId="0" fillId="35" borderId="42" xfId="0" applyFill="1" applyBorder="1" applyAlignment="1">
      <alignment vertical="center" wrapText="1"/>
    </xf>
    <xf numFmtId="0" fontId="10" fillId="35" borderId="49" xfId="0" applyFont="1" applyFill="1" applyBorder="1" applyAlignment="1">
      <alignment vertical="center" wrapText="1"/>
    </xf>
    <xf numFmtId="0" fontId="10" fillId="35" borderId="50" xfId="0" applyFont="1" applyFill="1" applyBorder="1" applyAlignment="1">
      <alignment vertical="center"/>
    </xf>
    <xf numFmtId="14" fontId="10" fillId="36" borderId="3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>
      <alignment vertical="center"/>
    </xf>
    <xf numFmtId="0" fontId="0" fillId="39" borderId="33" xfId="0" applyFill="1" applyBorder="1" applyAlignment="1" applyProtection="1">
      <alignment horizontal="right" vertical="center"/>
      <protection locked="0"/>
    </xf>
    <xf numFmtId="0" fontId="10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0" fillId="35" borderId="12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167" fontId="10" fillId="36" borderId="33" xfId="0" applyNumberFormat="1" applyFont="1" applyFill="1" applyBorder="1" applyAlignment="1" applyProtection="1">
      <alignment vertical="center"/>
      <protection locked="0"/>
    </xf>
    <xf numFmtId="167" fontId="10" fillId="33" borderId="49" xfId="0" applyNumberFormat="1" applyFont="1" applyFill="1" applyBorder="1" applyAlignment="1" applyProtection="1">
      <alignment vertical="center"/>
      <protection/>
    </xf>
    <xf numFmtId="0" fontId="13" fillId="0" borderId="33" xfId="0" applyFont="1" applyBorder="1" applyAlignment="1">
      <alignment horizontal="center" wrapText="1"/>
    </xf>
    <xf numFmtId="167" fontId="10" fillId="36" borderId="17" xfId="0" applyNumberFormat="1" applyFont="1" applyFill="1" applyBorder="1" applyAlignment="1" applyProtection="1">
      <alignment horizontal="right"/>
      <protection locked="0"/>
    </xf>
    <xf numFmtId="14" fontId="10" fillId="36" borderId="52" xfId="0" applyNumberFormat="1" applyFont="1" applyFill="1" applyBorder="1" applyAlignment="1" applyProtection="1">
      <alignment horizontal="right"/>
      <protection locked="0"/>
    </xf>
    <xf numFmtId="14" fontId="10" fillId="36" borderId="53" xfId="0" applyNumberFormat="1" applyFont="1" applyFill="1" applyBorder="1" applyAlignment="1" applyProtection="1">
      <alignment horizontal="right"/>
      <protection locked="0"/>
    </xf>
    <xf numFmtId="0" fontId="0" fillId="41" borderId="10" xfId="0" applyFill="1" applyBorder="1" applyAlignment="1">
      <alignment horizontal="center"/>
    </xf>
    <xf numFmtId="0" fontId="0" fillId="44" borderId="0" xfId="0" applyFont="1" applyFill="1" applyBorder="1" applyAlignment="1">
      <alignment/>
    </xf>
    <xf numFmtId="0" fontId="10" fillId="35" borderId="49" xfId="0" applyFont="1" applyFill="1" applyBorder="1" applyAlignment="1">
      <alignment/>
    </xf>
    <xf numFmtId="0" fontId="10" fillId="35" borderId="26" xfId="0" applyFont="1" applyFill="1" applyBorder="1" applyAlignment="1">
      <alignment vertical="top"/>
    </xf>
    <xf numFmtId="0" fontId="0" fillId="35" borderId="26" xfId="0" applyFont="1" applyFill="1" applyBorder="1" applyAlignment="1" applyProtection="1">
      <alignment vertical="center"/>
      <protection/>
    </xf>
    <xf numFmtId="0" fontId="0" fillId="35" borderId="10" xfId="0" applyFont="1" applyFill="1" applyBorder="1" applyAlignment="1" applyProtection="1">
      <alignment vertical="center"/>
      <protection/>
    </xf>
    <xf numFmtId="0" fontId="0" fillId="44" borderId="0" xfId="0" applyFill="1" applyAlignment="1">
      <alignment/>
    </xf>
    <xf numFmtId="0" fontId="0" fillId="33" borderId="0" xfId="0" applyFill="1" applyAlignment="1">
      <alignment/>
    </xf>
    <xf numFmtId="0" fontId="0" fillId="41" borderId="0" xfId="0" applyFill="1" applyAlignment="1">
      <alignment/>
    </xf>
    <xf numFmtId="0" fontId="4" fillId="41" borderId="0" xfId="0" applyFont="1" applyFill="1" applyAlignment="1">
      <alignment/>
    </xf>
    <xf numFmtId="0" fontId="7" fillId="41" borderId="0" xfId="0" applyFont="1" applyFill="1" applyAlignment="1">
      <alignment/>
    </xf>
    <xf numFmtId="0" fontId="10" fillId="44" borderId="0" xfId="0" applyFont="1" applyFill="1" applyAlignment="1">
      <alignment/>
    </xf>
    <xf numFmtId="0" fontId="10" fillId="41" borderId="0" xfId="0" applyFont="1" applyFill="1" applyAlignment="1">
      <alignment/>
    </xf>
    <xf numFmtId="0" fontId="0" fillId="33" borderId="0" xfId="0" applyFill="1" applyAlignment="1">
      <alignment/>
    </xf>
    <xf numFmtId="0" fontId="10" fillId="41" borderId="0" xfId="0" applyFont="1" applyFill="1" applyBorder="1" applyAlignment="1">
      <alignment horizontal="left"/>
    </xf>
    <xf numFmtId="0" fontId="17" fillId="44" borderId="0" xfId="0" applyFont="1" applyFill="1" applyAlignment="1">
      <alignment/>
    </xf>
    <xf numFmtId="0" fontId="17" fillId="41" borderId="0" xfId="0" applyFont="1" applyFill="1" applyAlignment="1">
      <alignment/>
    </xf>
    <xf numFmtId="0" fontId="16" fillId="44" borderId="0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/>
    </xf>
    <xf numFmtId="49" fontId="13" fillId="33" borderId="21" xfId="0" applyNumberFormat="1" applyFont="1" applyFill="1" applyBorder="1" applyAlignment="1">
      <alignment horizontal="center" vertical="center" textRotation="90"/>
    </xf>
    <xf numFmtId="0" fontId="16" fillId="41" borderId="0" xfId="0" applyNumberFormat="1" applyFont="1" applyFill="1" applyBorder="1" applyAlignment="1">
      <alignment/>
    </xf>
    <xf numFmtId="49" fontId="13" fillId="36" borderId="54" xfId="0" applyNumberFormat="1" applyFont="1" applyFill="1" applyBorder="1" applyAlignment="1" applyProtection="1">
      <alignment horizontal="center" vertical="center" textRotation="90"/>
      <protection locked="0"/>
    </xf>
    <xf numFmtId="49" fontId="13" fillId="33" borderId="55" xfId="0" applyNumberFormat="1" applyFont="1" applyFill="1" applyBorder="1" applyAlignment="1">
      <alignment horizontal="center" vertical="center" textRotation="90"/>
    </xf>
    <xf numFmtId="49" fontId="13" fillId="36" borderId="10" xfId="0" applyNumberFormat="1" applyFont="1" applyFill="1" applyBorder="1" applyAlignment="1">
      <alignment horizontal="center" vertical="center" textRotation="90"/>
    </xf>
    <xf numFmtId="0" fontId="12" fillId="44" borderId="0" xfId="0" applyNumberFormat="1" applyFont="1" applyFill="1" applyBorder="1" applyAlignment="1">
      <alignment/>
    </xf>
    <xf numFmtId="9" fontId="0" fillId="42" borderId="56" xfId="49" applyFill="1" applyBorder="1" applyAlignment="1" applyProtection="1">
      <alignment horizontal="right"/>
      <protection/>
    </xf>
    <xf numFmtId="0" fontId="13" fillId="33" borderId="34" xfId="0" applyNumberFormat="1" applyFont="1" applyFill="1" applyBorder="1" applyAlignment="1">
      <alignment horizontal="center" vertical="center" textRotation="90"/>
    </xf>
    <xf numFmtId="0" fontId="13" fillId="33" borderId="27" xfId="0" applyNumberFormat="1" applyFont="1" applyFill="1" applyBorder="1" applyAlignment="1">
      <alignment horizontal="center" vertical="center" textRotation="90"/>
    </xf>
    <xf numFmtId="0" fontId="9" fillId="49" borderId="57" xfId="0" applyNumberFormat="1" applyFont="1" applyFill="1" applyBorder="1" applyAlignment="1">
      <alignment/>
    </xf>
    <xf numFmtId="0" fontId="9" fillId="50" borderId="58" xfId="0" applyNumberFormat="1" applyFont="1" applyFill="1" applyBorder="1" applyAlignment="1">
      <alignment/>
    </xf>
    <xf numFmtId="0" fontId="13" fillId="33" borderId="10" xfId="0" applyNumberFormat="1" applyFont="1" applyFill="1" applyBorder="1" applyAlignment="1">
      <alignment horizontal="center" vertical="center" textRotation="90"/>
    </xf>
    <xf numFmtId="0" fontId="13" fillId="33" borderId="57" xfId="0" applyNumberFormat="1" applyFont="1" applyFill="1" applyBorder="1" applyAlignment="1">
      <alignment horizontal="center" vertical="center" textRotation="90"/>
    </xf>
    <xf numFmtId="0" fontId="13" fillId="33" borderId="21" xfId="0" applyNumberFormat="1" applyFont="1" applyFill="1" applyBorder="1" applyAlignment="1">
      <alignment horizontal="center" vertical="center" textRotation="90"/>
    </xf>
    <xf numFmtId="0" fontId="12" fillId="36" borderId="34" xfId="0" applyNumberFormat="1" applyFont="1" applyFill="1" applyBorder="1" applyAlignment="1" applyProtection="1">
      <alignment horizontal="left" vertical="center" textRotation="90"/>
      <protection locked="0"/>
    </xf>
    <xf numFmtId="3" fontId="10" fillId="41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wrapText="1"/>
    </xf>
    <xf numFmtId="0" fontId="5" fillId="33" borderId="51" xfId="0" applyFont="1" applyFill="1" applyBorder="1" applyAlignment="1">
      <alignment horizontal="center" wrapText="1"/>
    </xf>
    <xf numFmtId="0" fontId="7" fillId="41" borderId="33" xfId="0" applyFont="1" applyFill="1" applyBorder="1" applyAlignment="1">
      <alignment horizontal="center" wrapText="1"/>
    </xf>
    <xf numFmtId="0" fontId="7" fillId="44" borderId="0" xfId="0" applyFont="1" applyFill="1" applyAlignment="1">
      <alignment/>
    </xf>
    <xf numFmtId="0" fontId="20" fillId="33" borderId="59" xfId="0" applyFont="1" applyFill="1" applyBorder="1" applyAlignment="1">
      <alignment horizontal="center"/>
    </xf>
    <xf numFmtId="3" fontId="5" fillId="36" borderId="60" xfId="0" applyNumberFormat="1" applyFont="1" applyFill="1" applyBorder="1" applyAlignment="1" applyProtection="1">
      <alignment horizontal="right" wrapText="1"/>
      <protection locked="0"/>
    </xf>
    <xf numFmtId="3" fontId="5" fillId="36" borderId="61" xfId="0" applyNumberFormat="1" applyFont="1" applyFill="1" applyBorder="1" applyAlignment="1" applyProtection="1">
      <alignment horizontal="right" wrapText="1"/>
      <protection locked="0"/>
    </xf>
    <xf numFmtId="3" fontId="5" fillId="36" borderId="60" xfId="0" applyNumberFormat="1" applyFont="1" applyFill="1" applyBorder="1" applyAlignment="1" applyProtection="1">
      <alignment/>
      <protection locked="0"/>
    </xf>
    <xf numFmtId="3" fontId="1" fillId="41" borderId="62" xfId="0" applyNumberFormat="1" applyFont="1" applyFill="1" applyBorder="1" applyAlignment="1">
      <alignment wrapText="1"/>
    </xf>
    <xf numFmtId="3" fontId="21" fillId="33" borderId="63" xfId="0" applyNumberFormat="1" applyFont="1" applyFill="1" applyBorder="1" applyAlignment="1">
      <alignment horizontal="center"/>
    </xf>
    <xf numFmtId="3" fontId="5" fillId="36" borderId="63" xfId="0" applyNumberFormat="1" applyFont="1" applyFill="1" applyBorder="1" applyAlignment="1" applyProtection="1">
      <alignment horizontal="right" wrapText="1"/>
      <protection locked="0"/>
    </xf>
    <xf numFmtId="3" fontId="5" fillId="36" borderId="64" xfId="0" applyNumberFormat="1" applyFont="1" applyFill="1" applyBorder="1" applyAlignment="1" applyProtection="1">
      <alignment horizontal="right" wrapText="1"/>
      <protection locked="0"/>
    </xf>
    <xf numFmtId="3" fontId="5" fillId="36" borderId="63" xfId="0" applyNumberFormat="1" applyFont="1" applyFill="1" applyBorder="1" applyAlignment="1" applyProtection="1">
      <alignment/>
      <protection locked="0"/>
    </xf>
    <xf numFmtId="3" fontId="5" fillId="36" borderId="64" xfId="0" applyNumberFormat="1" applyFont="1" applyFill="1" applyBorder="1" applyAlignment="1" applyProtection="1">
      <alignment/>
      <protection locked="0"/>
    </xf>
    <xf numFmtId="3" fontId="7" fillId="33" borderId="63" xfId="0" applyNumberFormat="1" applyFont="1" applyFill="1" applyBorder="1" applyAlignment="1" applyProtection="1">
      <alignment wrapText="1"/>
      <protection/>
    </xf>
    <xf numFmtId="3" fontId="7" fillId="36" borderId="63" xfId="0" applyNumberFormat="1" applyFont="1" applyFill="1" applyBorder="1" applyAlignment="1" applyProtection="1">
      <alignment wrapText="1"/>
      <protection locked="0"/>
    </xf>
    <xf numFmtId="3" fontId="5" fillId="36" borderId="65" xfId="0" applyNumberFormat="1" applyFont="1" applyFill="1" applyBorder="1" applyAlignment="1" applyProtection="1">
      <alignment/>
      <protection locked="0"/>
    </xf>
    <xf numFmtId="3" fontId="5" fillId="36" borderId="66" xfId="0" applyNumberFormat="1" applyFont="1" applyFill="1" applyBorder="1" applyAlignment="1" applyProtection="1">
      <alignment/>
      <protection locked="0"/>
    </xf>
    <xf numFmtId="3" fontId="1" fillId="41" borderId="67" xfId="0" applyNumberFormat="1" applyFont="1" applyFill="1" applyBorder="1" applyAlignment="1">
      <alignment wrapText="1"/>
    </xf>
    <xf numFmtId="3" fontId="6" fillId="43" borderId="51" xfId="0" applyNumberFormat="1" applyFont="1" applyFill="1" applyBorder="1" applyAlignment="1">
      <alignment wrapText="1"/>
    </xf>
    <xf numFmtId="9" fontId="6" fillId="43" borderId="51" xfId="0" applyNumberFormat="1" applyFont="1" applyFill="1" applyBorder="1" applyAlignment="1">
      <alignment wrapText="1"/>
    </xf>
    <xf numFmtId="3" fontId="6" fillId="43" borderId="12" xfId="0" applyNumberFormat="1" applyFont="1" applyFill="1" applyBorder="1" applyAlignment="1">
      <alignment wrapText="1"/>
    </xf>
    <xf numFmtId="3" fontId="7" fillId="41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9" fontId="7" fillId="33" borderId="68" xfId="49" applyFont="1" applyFill="1" applyBorder="1" applyAlignment="1" applyProtection="1">
      <alignment horizontal="center"/>
      <protection/>
    </xf>
    <xf numFmtId="9" fontId="7" fillId="33" borderId="0" xfId="49" applyFont="1" applyFill="1" applyBorder="1" applyAlignment="1" applyProtection="1">
      <alignment horizontal="center"/>
      <protection/>
    </xf>
    <xf numFmtId="3" fontId="6" fillId="37" borderId="0" xfId="0" applyNumberFormat="1" applyFont="1" applyFill="1" applyBorder="1" applyAlignment="1">
      <alignment wrapText="1"/>
    </xf>
    <xf numFmtId="9" fontId="1" fillId="37" borderId="0" xfId="49" applyFont="1" applyFill="1" applyBorder="1" applyAlignment="1" applyProtection="1">
      <alignment wrapText="1"/>
      <protection/>
    </xf>
    <xf numFmtId="3" fontId="1" fillId="37" borderId="0" xfId="0" applyNumberFormat="1" applyFont="1" applyFill="1" applyBorder="1" applyAlignment="1">
      <alignment/>
    </xf>
    <xf numFmtId="9" fontId="7" fillId="37" borderId="0" xfId="49" applyFont="1" applyFill="1" applyBorder="1" applyAlignment="1" applyProtection="1">
      <alignment horizontal="center"/>
      <protection/>
    </xf>
    <xf numFmtId="3" fontId="7" fillId="34" borderId="0" xfId="0" applyNumberFormat="1" applyFont="1" applyFill="1" applyAlignment="1">
      <alignment/>
    </xf>
    <xf numFmtId="3" fontId="6" fillId="33" borderId="0" xfId="0" applyNumberFormat="1" applyFont="1" applyFill="1" applyBorder="1" applyAlignment="1">
      <alignment wrapText="1"/>
    </xf>
    <xf numFmtId="9" fontId="1" fillId="33" borderId="0" xfId="49" applyFont="1" applyFill="1" applyBorder="1" applyAlignment="1" applyProtection="1">
      <alignment wrapText="1"/>
      <protection/>
    </xf>
    <xf numFmtId="0" fontId="0" fillId="44" borderId="0" xfId="0" applyFont="1" applyFill="1" applyAlignment="1">
      <alignment/>
    </xf>
    <xf numFmtId="3" fontId="12" fillId="33" borderId="69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7" fillId="51" borderId="16" xfId="0" applyNumberFormat="1" applyFont="1" applyFill="1" applyBorder="1" applyAlignment="1">
      <alignment horizontal="center"/>
    </xf>
    <xf numFmtId="3" fontId="10" fillId="41" borderId="0" xfId="0" applyNumberFormat="1" applyFont="1" applyFill="1" applyBorder="1" applyAlignment="1">
      <alignment/>
    </xf>
    <xf numFmtId="0" fontId="10" fillId="41" borderId="0" xfId="0" applyFont="1" applyFill="1" applyBorder="1" applyAlignment="1">
      <alignment/>
    </xf>
    <xf numFmtId="3" fontId="15" fillId="42" borderId="59" xfId="0" applyNumberFormat="1" applyFont="1" applyFill="1" applyBorder="1" applyAlignment="1" applyProtection="1">
      <alignment/>
      <protection locked="0"/>
    </xf>
    <xf numFmtId="3" fontId="16" fillId="36" borderId="63" xfId="0" applyNumberFormat="1" applyFont="1" applyFill="1" applyBorder="1" applyAlignment="1" applyProtection="1">
      <alignment/>
      <protection locked="0"/>
    </xf>
    <xf numFmtId="3" fontId="16" fillId="33" borderId="63" xfId="0" applyNumberFormat="1" applyFont="1" applyFill="1" applyBorder="1" applyAlignment="1" applyProtection="1">
      <alignment/>
      <protection locked="0"/>
    </xf>
    <xf numFmtId="3" fontId="16" fillId="36" borderId="70" xfId="0" applyNumberFormat="1" applyFont="1" applyFill="1" applyBorder="1" applyAlignment="1" applyProtection="1">
      <alignment/>
      <protection locked="0"/>
    </xf>
    <xf numFmtId="9" fontId="0" fillId="42" borderId="61" xfId="49" applyFill="1" applyBorder="1" applyAlignment="1" applyProtection="1">
      <alignment horizontal="right"/>
      <protection/>
    </xf>
    <xf numFmtId="9" fontId="11" fillId="43" borderId="51" xfId="49" applyFont="1" applyFill="1" applyBorder="1" applyAlignment="1" applyProtection="1">
      <alignment horizontal="right"/>
      <protection/>
    </xf>
    <xf numFmtId="9" fontId="0" fillId="42" borderId="71" xfId="49" applyFill="1" applyBorder="1" applyAlignment="1" applyProtection="1">
      <alignment horizontal="right"/>
      <protection/>
    </xf>
    <xf numFmtId="3" fontId="15" fillId="42" borderId="59" xfId="0" applyNumberFormat="1" applyFont="1" applyFill="1" applyBorder="1" applyAlignment="1">
      <alignment/>
    </xf>
    <xf numFmtId="3" fontId="9" fillId="43" borderId="12" xfId="0" applyNumberFormat="1" applyFont="1" applyFill="1" applyBorder="1" applyAlignment="1" applyProtection="1">
      <alignment/>
      <protection/>
    </xf>
    <xf numFmtId="3" fontId="15" fillId="42" borderId="48" xfId="0" applyNumberFormat="1" applyFont="1" applyFill="1" applyBorder="1" applyAlignment="1">
      <alignment/>
    </xf>
    <xf numFmtId="3" fontId="16" fillId="36" borderId="11" xfId="0" applyNumberFormat="1" applyFont="1" applyFill="1" applyBorder="1" applyAlignment="1" applyProtection="1">
      <alignment/>
      <protection locked="0"/>
    </xf>
    <xf numFmtId="3" fontId="16" fillId="36" borderId="72" xfId="0" applyNumberFormat="1" applyFont="1" applyFill="1" applyBorder="1" applyAlignment="1" applyProtection="1">
      <alignment/>
      <protection locked="0"/>
    </xf>
    <xf numFmtId="3" fontId="16" fillId="36" borderId="73" xfId="0" applyNumberFormat="1" applyFont="1" applyFill="1" applyBorder="1" applyAlignment="1" applyProtection="1">
      <alignment/>
      <protection locked="0"/>
    </xf>
    <xf numFmtId="3" fontId="18" fillId="33" borderId="11" xfId="0" applyNumberFormat="1" applyFont="1" applyFill="1" applyBorder="1" applyAlignment="1" applyProtection="1">
      <alignment horizontal="center"/>
      <protection/>
    </xf>
    <xf numFmtId="0" fontId="16" fillId="35" borderId="0" xfId="0" applyNumberFormat="1" applyFont="1" applyFill="1" applyBorder="1" applyAlignment="1">
      <alignment/>
    </xf>
    <xf numFmtId="0" fontId="1" fillId="35" borderId="48" xfId="0" applyFont="1" applyFill="1" applyBorder="1" applyAlignment="1">
      <alignment horizontal="center"/>
    </xf>
    <xf numFmtId="0" fontId="1" fillId="35" borderId="74" xfId="0" applyFont="1" applyFill="1" applyBorder="1" applyAlignment="1">
      <alignment horizontal="center"/>
    </xf>
    <xf numFmtId="9" fontId="11" fillId="38" borderId="11" xfId="49" applyFont="1" applyFill="1" applyBorder="1" applyAlignment="1">
      <alignment horizontal="center"/>
    </xf>
    <xf numFmtId="9" fontId="11" fillId="38" borderId="53" xfId="49" applyFont="1" applyFill="1" applyBorder="1" applyAlignment="1">
      <alignment horizontal="center"/>
    </xf>
    <xf numFmtId="9" fontId="0" fillId="35" borderId="53" xfId="49" applyFont="1" applyFill="1" applyBorder="1" applyAlignment="1">
      <alignment horizontal="center"/>
    </xf>
    <xf numFmtId="9" fontId="0" fillId="38" borderId="11" xfId="49" applyFont="1" applyFill="1" applyBorder="1" applyAlignment="1">
      <alignment horizontal="center"/>
    </xf>
    <xf numFmtId="9" fontId="0" fillId="38" borderId="53" xfId="49" applyFont="1" applyFill="1" applyBorder="1" applyAlignment="1">
      <alignment horizontal="center"/>
    </xf>
    <xf numFmtId="9" fontId="0" fillId="41" borderId="0" xfId="49" applyFill="1" applyAlignment="1">
      <alignment/>
    </xf>
    <xf numFmtId="3" fontId="10" fillId="49" borderId="49" xfId="0" applyNumberFormat="1" applyFont="1" applyFill="1" applyBorder="1" applyAlignment="1">
      <alignment/>
    </xf>
    <xf numFmtId="3" fontId="7" fillId="35" borderId="0" xfId="0" applyNumberFormat="1" applyFont="1" applyFill="1" applyAlignment="1">
      <alignment/>
    </xf>
    <xf numFmtId="3" fontId="7" fillId="33" borderId="0" xfId="49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>
      <alignment wrapText="1"/>
    </xf>
    <xf numFmtId="3" fontId="7" fillId="33" borderId="0" xfId="0" applyNumberFormat="1" applyFont="1" applyFill="1" applyBorder="1" applyAlignment="1">
      <alignment/>
    </xf>
    <xf numFmtId="3" fontId="7" fillId="33" borderId="19" xfId="49" applyNumberFormat="1" applyFont="1" applyFill="1" applyBorder="1" applyAlignment="1" applyProtection="1">
      <alignment wrapText="1"/>
      <protection/>
    </xf>
    <xf numFmtId="3" fontId="5" fillId="33" borderId="75" xfId="0" applyNumberFormat="1" applyFont="1" applyFill="1" applyBorder="1" applyAlignment="1" applyProtection="1">
      <alignment/>
      <protection/>
    </xf>
    <xf numFmtId="3" fontId="7" fillId="33" borderId="75" xfId="0" applyNumberFormat="1" applyFont="1" applyFill="1" applyBorder="1" applyAlignment="1" applyProtection="1">
      <alignment wrapText="1"/>
      <protection/>
    </xf>
    <xf numFmtId="3" fontId="5" fillId="36" borderId="76" xfId="0" applyNumberFormat="1" applyFont="1" applyFill="1" applyBorder="1" applyAlignment="1" applyProtection="1">
      <alignment horizontal="right" wrapText="1"/>
      <protection locked="0"/>
    </xf>
    <xf numFmtId="3" fontId="5" fillId="36" borderId="0" xfId="0" applyNumberFormat="1" applyFont="1" applyFill="1" applyBorder="1" applyAlignment="1" applyProtection="1">
      <alignment horizontal="right" wrapText="1"/>
      <protection locked="0"/>
    </xf>
    <xf numFmtId="0" fontId="0" fillId="0" borderId="69" xfId="0" applyBorder="1" applyAlignment="1">
      <alignment/>
    </xf>
    <xf numFmtId="0" fontId="10" fillId="35" borderId="0" xfId="0" applyFont="1" applyFill="1" applyAlignment="1">
      <alignment/>
    </xf>
    <xf numFmtId="3" fontId="15" fillId="48" borderId="77" xfId="0" applyNumberFormat="1" applyFont="1" applyFill="1" applyBorder="1" applyAlignment="1" applyProtection="1">
      <alignment horizontal="right" wrapText="1"/>
      <protection/>
    </xf>
    <xf numFmtId="3" fontId="15" fillId="43" borderId="33" xfId="0" applyNumberFormat="1" applyFont="1" applyFill="1" applyBorder="1" applyAlignment="1" applyProtection="1">
      <alignment wrapText="1"/>
      <protection/>
    </xf>
    <xf numFmtId="3" fontId="15" fillId="50" borderId="48" xfId="0" applyNumberFormat="1" applyFont="1" applyFill="1" applyBorder="1" applyAlignment="1" applyProtection="1">
      <alignment/>
      <protection locked="0"/>
    </xf>
    <xf numFmtId="3" fontId="0" fillId="0" borderId="0" xfId="49" applyNumberFormat="1" applyFont="1" applyAlignment="1">
      <alignment/>
    </xf>
    <xf numFmtId="3" fontId="0" fillId="0" borderId="0" xfId="0" applyNumberFormat="1" applyAlignment="1">
      <alignment/>
    </xf>
    <xf numFmtId="3" fontId="0" fillId="44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0" fillId="41" borderId="0" xfId="0" applyNumberFormat="1" applyFill="1" applyAlignment="1">
      <alignment/>
    </xf>
    <xf numFmtId="3" fontId="10" fillId="33" borderId="0" xfId="0" applyNumberFormat="1" applyFont="1" applyFill="1" applyAlignment="1">
      <alignment/>
    </xf>
    <xf numFmtId="0" fontId="7" fillId="51" borderId="12" xfId="0" applyFont="1" applyFill="1" applyBorder="1" applyAlignment="1">
      <alignment horizontal="center"/>
    </xf>
    <xf numFmtId="0" fontId="12" fillId="36" borderId="27" xfId="0" applyNumberFormat="1" applyFont="1" applyFill="1" applyBorder="1" applyAlignment="1" applyProtection="1">
      <alignment horizontal="left" vertical="center" textRotation="90"/>
      <protection locked="0"/>
    </xf>
    <xf numFmtId="3" fontId="22" fillId="52" borderId="51" xfId="0" applyNumberFormat="1" applyFont="1" applyFill="1" applyBorder="1" applyAlignment="1">
      <alignment wrapText="1"/>
    </xf>
    <xf numFmtId="9" fontId="22" fillId="52" borderId="51" xfId="0" applyNumberFormat="1" applyFont="1" applyFill="1" applyBorder="1" applyAlignment="1">
      <alignment wrapText="1"/>
    </xf>
    <xf numFmtId="3" fontId="22" fillId="52" borderId="12" xfId="0" applyNumberFormat="1" applyFont="1" applyFill="1" applyBorder="1" applyAlignment="1">
      <alignment wrapText="1"/>
    </xf>
    <xf numFmtId="3" fontId="10" fillId="47" borderId="32" xfId="0" applyNumberFormat="1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3" fontId="15" fillId="43" borderId="33" xfId="0" applyNumberFormat="1" applyFont="1" applyFill="1" applyBorder="1" applyAlignment="1">
      <alignment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3" fontId="10" fillId="49" borderId="78" xfId="0" applyNumberFormat="1" applyFont="1" applyFill="1" applyBorder="1" applyAlignment="1" applyProtection="1">
      <alignment/>
      <protection/>
    </xf>
    <xf numFmtId="167" fontId="4" fillId="33" borderId="69" xfId="0" applyNumberFormat="1" applyFont="1" applyFill="1" applyBorder="1" applyAlignment="1" applyProtection="1">
      <alignment vertical="center"/>
      <protection/>
    </xf>
    <xf numFmtId="0" fontId="3" fillId="33" borderId="50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67" xfId="0" applyFont="1" applyFill="1" applyBorder="1" applyAlignment="1">
      <alignment vertical="center"/>
    </xf>
    <xf numFmtId="3" fontId="10" fillId="39" borderId="79" xfId="0" applyNumberFormat="1" applyFont="1" applyFill="1" applyBorder="1" applyAlignment="1" applyProtection="1">
      <alignment horizontal="center" vertical="center"/>
      <protection locked="0"/>
    </xf>
    <xf numFmtId="3" fontId="10" fillId="39" borderId="42" xfId="0" applyNumberFormat="1" applyFont="1" applyFill="1" applyBorder="1" applyAlignment="1" applyProtection="1">
      <alignment horizontal="center" vertical="center"/>
      <protection locked="0"/>
    </xf>
    <xf numFmtId="3" fontId="10" fillId="39" borderId="12" xfId="0" applyNumberFormat="1" applyFont="1" applyFill="1" applyBorder="1" applyAlignment="1" applyProtection="1">
      <alignment horizontal="center" vertical="center"/>
      <protection locked="0"/>
    </xf>
    <xf numFmtId="0" fontId="10" fillId="41" borderId="10" xfId="0" applyFont="1" applyFill="1" applyBorder="1" applyAlignment="1">
      <alignment horizontal="center"/>
    </xf>
    <xf numFmtId="164" fontId="7" fillId="53" borderId="16" xfId="0" applyNumberFormat="1" applyFont="1" applyFill="1" applyBorder="1" applyAlignment="1" applyProtection="1">
      <alignment horizontal="center"/>
      <protection locked="0"/>
    </xf>
    <xf numFmtId="3" fontId="5" fillId="50" borderId="16" xfId="0" applyNumberFormat="1" applyFont="1" applyFill="1" applyBorder="1" applyAlignment="1" applyProtection="1">
      <alignment horizontal="center"/>
      <protection locked="0"/>
    </xf>
    <xf numFmtId="3" fontId="7" fillId="53" borderId="30" xfId="0" applyNumberFormat="1" applyFont="1" applyFill="1" applyBorder="1" applyAlignment="1" applyProtection="1">
      <alignment horizontal="center"/>
      <protection locked="0"/>
    </xf>
    <xf numFmtId="0" fontId="11" fillId="44" borderId="0" xfId="0" applyFont="1" applyFill="1" applyAlignment="1">
      <alignment horizontal="right" vertical="center"/>
    </xf>
    <xf numFmtId="0" fontId="11" fillId="41" borderId="0" xfId="0" applyFont="1" applyFill="1" applyAlignment="1">
      <alignment horizontal="right" vertical="center"/>
    </xf>
    <xf numFmtId="49" fontId="9" fillId="54" borderId="12" xfId="0" applyNumberFormat="1" applyFont="1" applyFill="1" applyBorder="1" applyAlignment="1">
      <alignment horizontal="center" wrapText="1"/>
    </xf>
    <xf numFmtId="0" fontId="15" fillId="35" borderId="49" xfId="0" applyFont="1" applyFill="1" applyBorder="1" applyAlignment="1">
      <alignment horizontal="center"/>
    </xf>
    <xf numFmtId="175" fontId="0" fillId="53" borderId="51" xfId="49" applyNumberFormat="1" applyFill="1" applyBorder="1" applyAlignment="1" applyProtection="1">
      <alignment horizontal="right"/>
      <protection locked="0"/>
    </xf>
    <xf numFmtId="0" fontId="10" fillId="51" borderId="12" xfId="0" applyFont="1" applyFill="1" applyBorder="1" applyAlignment="1">
      <alignment horizontal="center"/>
    </xf>
    <xf numFmtId="0" fontId="0" fillId="51" borderId="33" xfId="0" applyFill="1" applyBorder="1" applyAlignment="1">
      <alignment horizontal="center"/>
    </xf>
    <xf numFmtId="3" fontId="1" fillId="41" borderId="73" xfId="0" applyNumberFormat="1" applyFont="1" applyFill="1" applyBorder="1" applyAlignment="1">
      <alignment wrapText="1"/>
    </xf>
    <xf numFmtId="0" fontId="3" fillId="45" borderId="17" xfId="0" applyNumberFormat="1" applyFont="1" applyFill="1" applyBorder="1" applyAlignment="1">
      <alignment horizontal="center" vertical="center" wrapText="1"/>
    </xf>
    <xf numFmtId="3" fontId="19" fillId="35" borderId="31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0" borderId="32" xfId="0" applyNumberFormat="1" applyFont="1" applyBorder="1" applyAlignment="1">
      <alignment/>
    </xf>
    <xf numFmtId="3" fontId="19" fillId="0" borderId="16" xfId="0" applyNumberFormat="1" applyFont="1" applyBorder="1" applyAlignment="1">
      <alignment horizontal="center"/>
    </xf>
    <xf numFmtId="3" fontId="10" fillId="35" borderId="12" xfId="0" applyNumberFormat="1" applyFont="1" applyFill="1" applyBorder="1" applyAlignment="1" applyProtection="1">
      <alignment horizontal="center" vertical="center"/>
      <protection/>
    </xf>
    <xf numFmtId="3" fontId="10" fillId="35" borderId="79" xfId="0" applyNumberFormat="1" applyFont="1" applyFill="1" applyBorder="1" applyAlignment="1" applyProtection="1">
      <alignment horizontal="center" vertical="center"/>
      <protection/>
    </xf>
    <xf numFmtId="167" fontId="10" fillId="33" borderId="33" xfId="0" applyNumberFormat="1" applyFont="1" applyFill="1" applyBorder="1" applyAlignment="1" applyProtection="1">
      <alignment vertical="center"/>
      <protection/>
    </xf>
    <xf numFmtId="0" fontId="4" fillId="0" borderId="33" xfId="0" applyFont="1" applyBorder="1" applyAlignment="1">
      <alignment horizontal="center" wrapText="1"/>
    </xf>
    <xf numFmtId="167" fontId="10" fillId="36" borderId="52" xfId="0" applyNumberFormat="1" applyFont="1" applyFill="1" applyBorder="1" applyAlignment="1" applyProtection="1">
      <alignment horizontal="right"/>
      <protection locked="0"/>
    </xf>
    <xf numFmtId="167" fontId="10" fillId="33" borderId="17" xfId="0" applyNumberFormat="1" applyFont="1" applyFill="1" applyBorder="1" applyAlignment="1" applyProtection="1">
      <alignment horizontal="right"/>
      <protection/>
    </xf>
    <xf numFmtId="167" fontId="10" fillId="35" borderId="53" xfId="0" applyNumberFormat="1" applyFont="1" applyFill="1" applyBorder="1" applyAlignment="1" applyProtection="1">
      <alignment horizontal="right"/>
      <protection/>
    </xf>
    <xf numFmtId="167" fontId="10" fillId="33" borderId="76" xfId="0" applyNumberFormat="1" applyFont="1" applyFill="1" applyBorder="1" applyAlignment="1" applyProtection="1">
      <alignment horizontal="right"/>
      <protection/>
    </xf>
    <xf numFmtId="14" fontId="10" fillId="36" borderId="80" xfId="0" applyNumberFormat="1" applyFont="1" applyFill="1" applyBorder="1" applyAlignment="1" applyProtection="1">
      <alignment horizontal="right"/>
      <protection locked="0"/>
    </xf>
    <xf numFmtId="167" fontId="4" fillId="40" borderId="12" xfId="0" applyNumberFormat="1" applyFont="1" applyFill="1" applyBorder="1" applyAlignment="1" applyProtection="1">
      <alignment horizontal="right"/>
      <protection/>
    </xf>
    <xf numFmtId="167" fontId="4" fillId="40" borderId="33" xfId="0" applyNumberFormat="1" applyFont="1" applyFill="1" applyBorder="1" applyAlignment="1" applyProtection="1">
      <alignment horizontal="right"/>
      <protection/>
    </xf>
    <xf numFmtId="14" fontId="4" fillId="40" borderId="33" xfId="0" applyNumberFormat="1" applyFont="1" applyFill="1" applyBorder="1" applyAlignment="1" applyProtection="1">
      <alignment horizontal="right"/>
      <protection locked="0"/>
    </xf>
    <xf numFmtId="0" fontId="10" fillId="35" borderId="43" xfId="0" applyFont="1" applyFill="1" applyBorder="1" applyAlignment="1" applyProtection="1">
      <alignment vertical="center"/>
      <protection/>
    </xf>
    <xf numFmtId="0" fontId="10" fillId="0" borderId="43" xfId="0" applyFont="1" applyBorder="1" applyAlignment="1" applyProtection="1">
      <alignment vertical="center"/>
      <protection/>
    </xf>
    <xf numFmtId="0" fontId="10" fillId="33" borderId="69" xfId="0" applyFont="1" applyFill="1" applyBorder="1" applyAlignment="1" applyProtection="1">
      <alignment horizontal="right"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14" fontId="10" fillId="36" borderId="50" xfId="0" applyNumberFormat="1" applyFont="1" applyFill="1" applyBorder="1" applyAlignment="1" applyProtection="1">
      <alignment vertical="center"/>
      <protection locked="0"/>
    </xf>
    <xf numFmtId="14" fontId="10" fillId="36" borderId="12" xfId="0" applyNumberFormat="1" applyFont="1" applyFill="1" applyBorder="1" applyAlignment="1" applyProtection="1">
      <alignment vertical="center"/>
      <protection locked="0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3" fontId="10" fillId="0" borderId="12" xfId="0" applyNumberFormat="1" applyFont="1" applyBorder="1" applyAlignment="1">
      <alignment horizontal="center"/>
    </xf>
    <xf numFmtId="0" fontId="10" fillId="0" borderId="69" xfId="0" applyFont="1" applyBorder="1" applyAlignment="1">
      <alignment/>
    </xf>
    <xf numFmtId="3" fontId="10" fillId="39" borderId="12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7" fillId="39" borderId="28" xfId="0" applyFont="1" applyFill="1" applyBorder="1" applyAlignment="1" applyProtection="1">
      <alignment horizontal="center" wrapText="1"/>
      <protection locked="0"/>
    </xf>
    <xf numFmtId="164" fontId="7" fillId="53" borderId="28" xfId="0" applyNumberFormat="1" applyFont="1" applyFill="1" applyBorder="1" applyAlignment="1" applyProtection="1">
      <alignment horizontal="center"/>
      <protection locked="0"/>
    </xf>
    <xf numFmtId="3" fontId="5" fillId="50" borderId="28" xfId="0" applyNumberFormat="1" applyFont="1" applyFill="1" applyBorder="1" applyAlignment="1" applyProtection="1">
      <alignment horizontal="center"/>
      <protection locked="0"/>
    </xf>
    <xf numFmtId="3" fontId="7" fillId="53" borderId="29" xfId="0" applyNumberFormat="1" applyFont="1" applyFill="1" applyBorder="1" applyAlignment="1" applyProtection="1">
      <alignment horizontal="center"/>
      <protection locked="0"/>
    </xf>
    <xf numFmtId="0" fontId="7" fillId="39" borderId="81" xfId="0" applyFont="1" applyFill="1" applyBorder="1" applyAlignment="1" applyProtection="1">
      <alignment horizontal="center" wrapText="1"/>
      <protection locked="0"/>
    </xf>
    <xf numFmtId="164" fontId="7" fillId="53" borderId="81" xfId="0" applyNumberFormat="1" applyFont="1" applyFill="1" applyBorder="1" applyAlignment="1" applyProtection="1">
      <alignment horizontal="center"/>
      <protection locked="0"/>
    </xf>
    <xf numFmtId="3" fontId="5" fillId="50" borderId="81" xfId="0" applyNumberFormat="1" applyFont="1" applyFill="1" applyBorder="1" applyAlignment="1" applyProtection="1">
      <alignment horizontal="center"/>
      <protection locked="0"/>
    </xf>
    <xf numFmtId="3" fontId="7" fillId="53" borderId="82" xfId="0" applyNumberFormat="1" applyFont="1" applyFill="1" applyBorder="1" applyAlignment="1" applyProtection="1">
      <alignment horizontal="center"/>
      <protection locked="0"/>
    </xf>
    <xf numFmtId="3" fontId="0" fillId="0" borderId="81" xfId="0" applyNumberFormat="1" applyBorder="1" applyAlignment="1">
      <alignment/>
    </xf>
    <xf numFmtId="3" fontId="0" fillId="0" borderId="82" xfId="0" applyNumberFormat="1" applyBorder="1" applyAlignment="1">
      <alignment/>
    </xf>
    <xf numFmtId="0" fontId="0" fillId="0" borderId="27" xfId="0" applyBorder="1" applyAlignment="1">
      <alignment/>
    </xf>
    <xf numFmtId="0" fontId="22" fillId="0" borderId="83" xfId="0" applyFont="1" applyBorder="1" applyAlignment="1">
      <alignment/>
    </xf>
    <xf numFmtId="3" fontId="21" fillId="43" borderId="11" xfId="0" applyNumberFormat="1" applyFont="1" applyFill="1" applyBorder="1" applyAlignment="1">
      <alignment horizontal="center" wrapText="1"/>
    </xf>
    <xf numFmtId="3" fontId="7" fillId="41" borderId="76" xfId="0" applyNumberFormat="1" applyFont="1" applyFill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3" fillId="33" borderId="84" xfId="0" applyNumberFormat="1" applyFont="1" applyFill="1" applyBorder="1" applyAlignment="1" applyProtection="1">
      <alignment/>
      <protection/>
    </xf>
    <xf numFmtId="0" fontId="9" fillId="49" borderId="85" xfId="0" applyNumberFormat="1" applyFont="1" applyFill="1" applyBorder="1" applyAlignment="1">
      <alignment/>
    </xf>
    <xf numFmtId="0" fontId="3" fillId="50" borderId="40" xfId="0" applyNumberFormat="1" applyFont="1" applyFill="1" applyBorder="1" applyAlignment="1" applyProtection="1">
      <alignment horizontal="center"/>
      <protection locked="0"/>
    </xf>
    <xf numFmtId="0" fontId="3" fillId="49" borderId="84" xfId="0" applyNumberFormat="1" applyFont="1" applyFill="1" applyBorder="1" applyAlignment="1">
      <alignment horizontal="left"/>
    </xf>
    <xf numFmtId="3" fontId="16" fillId="36" borderId="17" xfId="0" applyNumberFormat="1" applyFont="1" applyFill="1" applyBorder="1" applyAlignment="1" applyProtection="1">
      <alignment/>
      <protection locked="0"/>
    </xf>
    <xf numFmtId="3" fontId="18" fillId="33" borderId="17" xfId="0" applyNumberFormat="1" applyFont="1" applyFill="1" applyBorder="1" applyAlignment="1" applyProtection="1">
      <alignment horizontal="center"/>
      <protection/>
    </xf>
    <xf numFmtId="9" fontId="0" fillId="42" borderId="86" xfId="49" applyFill="1" applyBorder="1" applyAlignment="1" applyProtection="1">
      <alignment horizontal="right"/>
      <protection/>
    </xf>
    <xf numFmtId="9" fontId="0" fillId="35" borderId="0" xfId="49" applyFont="1" applyFill="1" applyBorder="1" applyAlignment="1">
      <alignment horizontal="center"/>
    </xf>
    <xf numFmtId="9" fontId="0" fillId="35" borderId="0" xfId="49" applyFont="1" applyFill="1" applyBorder="1" applyAlignment="1">
      <alignment horizontal="center"/>
    </xf>
    <xf numFmtId="3" fontId="15" fillId="42" borderId="60" xfId="0" applyNumberFormat="1" applyFont="1" applyFill="1" applyBorder="1" applyAlignment="1">
      <alignment/>
    </xf>
    <xf numFmtId="3" fontId="18" fillId="48" borderId="17" xfId="0" applyNumberFormat="1" applyFont="1" applyFill="1" applyBorder="1" applyAlignment="1" applyProtection="1">
      <alignment horizontal="center"/>
      <protection/>
    </xf>
    <xf numFmtId="0" fontId="11" fillId="38" borderId="81" xfId="0" applyFont="1" applyFill="1" applyBorder="1" applyAlignment="1">
      <alignment horizontal="center" wrapText="1"/>
    </xf>
    <xf numFmtId="3" fontId="11" fillId="55" borderId="81" xfId="0" applyNumberFormat="1" applyFont="1" applyFill="1" applyBorder="1" applyAlignment="1">
      <alignment horizontal="center"/>
    </xf>
    <xf numFmtId="3" fontId="12" fillId="42" borderId="81" xfId="0" applyNumberFormat="1" applyFont="1" applyFill="1" applyBorder="1" applyAlignment="1" applyProtection="1">
      <alignment horizontal="center"/>
      <protection/>
    </xf>
    <xf numFmtId="3" fontId="11" fillId="55" borderId="82" xfId="0" applyNumberFormat="1" applyFont="1" applyFill="1" applyBorder="1" applyAlignment="1">
      <alignment horizontal="center"/>
    </xf>
    <xf numFmtId="9" fontId="1" fillId="40" borderId="12" xfId="49" applyFont="1" applyFill="1" applyBorder="1" applyAlignment="1" applyProtection="1">
      <alignment wrapText="1"/>
      <protection/>
    </xf>
    <xf numFmtId="9" fontId="1" fillId="40" borderId="51" xfId="49" applyFont="1" applyFill="1" applyBorder="1" applyAlignment="1" applyProtection="1">
      <alignment wrapText="1"/>
      <protection/>
    </xf>
    <xf numFmtId="9" fontId="1" fillId="40" borderId="87" xfId="49" applyFont="1" applyFill="1" applyBorder="1" applyAlignment="1" applyProtection="1">
      <alignment wrapText="1"/>
      <protection/>
    </xf>
    <xf numFmtId="9" fontId="1" fillId="40" borderId="33" xfId="49" applyFont="1" applyFill="1" applyBorder="1" applyAlignment="1" applyProtection="1">
      <alignment wrapText="1"/>
      <protection/>
    </xf>
    <xf numFmtId="0" fontId="10" fillId="51" borderId="79" xfId="0" applyFont="1" applyFill="1" applyBorder="1" applyAlignment="1">
      <alignment horizontal="center"/>
    </xf>
    <xf numFmtId="0" fontId="0" fillId="51" borderId="49" xfId="0" applyFill="1" applyBorder="1" applyAlignment="1">
      <alignment horizontal="center"/>
    </xf>
    <xf numFmtId="3" fontId="15" fillId="43" borderId="87" xfId="0" applyNumberFormat="1" applyFont="1" applyFill="1" applyBorder="1" applyAlignment="1">
      <alignment wrapText="1"/>
    </xf>
    <xf numFmtId="3" fontId="25" fillId="40" borderId="12" xfId="0" applyNumberFormat="1" applyFont="1" applyFill="1" applyBorder="1" applyAlignment="1" applyProtection="1">
      <alignment horizontal="center"/>
      <protection/>
    </xf>
    <xf numFmtId="3" fontId="25" fillId="40" borderId="48" xfId="0" applyNumberFormat="1" applyFont="1" applyFill="1" applyBorder="1" applyAlignment="1" applyProtection="1">
      <alignment horizontal="center"/>
      <protection/>
    </xf>
    <xf numFmtId="3" fontId="10" fillId="50" borderId="11" xfId="0" applyNumberFormat="1" applyFont="1" applyFill="1" applyBorder="1" applyAlignment="1" applyProtection="1">
      <alignment/>
      <protection locked="0"/>
    </xf>
    <xf numFmtId="3" fontId="10" fillId="49" borderId="11" xfId="0" applyNumberFormat="1" applyFont="1" applyFill="1" applyBorder="1" applyAlignment="1" applyProtection="1">
      <alignment/>
      <protection/>
    </xf>
    <xf numFmtId="3" fontId="15" fillId="36" borderId="77" xfId="0" applyNumberFormat="1" applyFont="1" applyFill="1" applyBorder="1" applyAlignment="1" applyProtection="1">
      <alignment horizontal="right" wrapText="1"/>
      <protection locked="0"/>
    </xf>
    <xf numFmtId="3" fontId="18" fillId="33" borderId="88" xfId="0" applyNumberFormat="1" applyFont="1" applyFill="1" applyBorder="1" applyAlignment="1" applyProtection="1">
      <alignment horizontal="center"/>
      <protection/>
    </xf>
    <xf numFmtId="0" fontId="13" fillId="49" borderId="27" xfId="0" applyNumberFormat="1" applyFont="1" applyFill="1" applyBorder="1" applyAlignment="1">
      <alignment/>
    </xf>
    <xf numFmtId="3" fontId="10" fillId="50" borderId="89" xfId="0" applyNumberFormat="1" applyFont="1" applyFill="1" applyBorder="1" applyAlignment="1" applyProtection="1">
      <alignment/>
      <protection locked="0"/>
    </xf>
    <xf numFmtId="3" fontId="10" fillId="50" borderId="79" xfId="0" applyNumberFormat="1" applyFont="1" applyFill="1" applyBorder="1" applyAlignment="1" applyProtection="1">
      <alignment/>
      <protection locked="0"/>
    </xf>
    <xf numFmtId="3" fontId="15" fillId="56" borderId="90" xfId="0" applyNumberFormat="1" applyFont="1" applyFill="1" applyBorder="1" applyAlignment="1">
      <alignment/>
    </xf>
    <xf numFmtId="3" fontId="15" fillId="56" borderId="48" xfId="0" applyNumberFormat="1" applyFont="1" applyFill="1" applyBorder="1" applyAlignment="1">
      <alignment/>
    </xf>
    <xf numFmtId="167" fontId="10" fillId="35" borderId="80" xfId="0" applyNumberFormat="1" applyFont="1" applyFill="1" applyBorder="1" applyAlignment="1" applyProtection="1">
      <alignment horizontal="right"/>
      <protection/>
    </xf>
    <xf numFmtId="167" fontId="10" fillId="33" borderId="11" xfId="0" applyNumberFormat="1" applyFont="1" applyFill="1" applyBorder="1" applyAlignment="1" applyProtection="1">
      <alignment horizontal="right"/>
      <protection/>
    </xf>
    <xf numFmtId="167" fontId="10" fillId="33" borderId="75" xfId="0" applyNumberFormat="1" applyFont="1" applyFill="1" applyBorder="1" applyAlignment="1" applyProtection="1">
      <alignment horizontal="right"/>
      <protection/>
    </xf>
    <xf numFmtId="167" fontId="10" fillId="39" borderId="12" xfId="0" applyNumberFormat="1" applyFont="1" applyFill="1" applyBorder="1" applyAlignment="1" applyProtection="1">
      <alignment horizontal="right" vertical="center"/>
      <protection locked="0"/>
    </xf>
    <xf numFmtId="0" fontId="4" fillId="41" borderId="91" xfId="0" applyFont="1" applyFill="1" applyBorder="1" applyAlignment="1">
      <alignment/>
    </xf>
    <xf numFmtId="3" fontId="0" fillId="41" borderId="18" xfId="0" applyNumberFormat="1" applyFont="1" applyFill="1" applyBorder="1" applyAlignment="1">
      <alignment/>
    </xf>
    <xf numFmtId="3" fontId="4" fillId="42" borderId="92" xfId="0" applyNumberFormat="1" applyFont="1" applyFill="1" applyBorder="1" applyAlignment="1">
      <alignment/>
    </xf>
    <xf numFmtId="0" fontId="4" fillId="41" borderId="48" xfId="0" applyFont="1" applyFill="1" applyBorder="1" applyAlignment="1">
      <alignment horizontal="center"/>
    </xf>
    <xf numFmtId="3" fontId="0" fillId="36" borderId="11" xfId="0" applyNumberFormat="1" applyFont="1" applyFill="1" applyBorder="1" applyAlignment="1" applyProtection="1">
      <alignment/>
      <protection locked="0"/>
    </xf>
    <xf numFmtId="3" fontId="4" fillId="42" borderId="72" xfId="0" applyNumberFormat="1" applyFont="1" applyFill="1" applyBorder="1" applyAlignment="1">
      <alignment/>
    </xf>
    <xf numFmtId="3" fontId="7" fillId="41" borderId="76" xfId="0" applyNumberFormat="1" applyFont="1" applyFill="1" applyBorder="1" applyAlignment="1">
      <alignment horizontal="right" wrapText="1"/>
    </xf>
    <xf numFmtId="3" fontId="5" fillId="33" borderId="93" xfId="0" applyNumberFormat="1" applyFont="1" applyFill="1" applyBorder="1" applyAlignment="1" applyProtection="1">
      <alignment horizontal="right"/>
      <protection/>
    </xf>
    <xf numFmtId="3" fontId="1" fillId="41" borderId="67" xfId="0" applyNumberFormat="1" applyFont="1" applyFill="1" applyBorder="1" applyAlignment="1">
      <alignment horizontal="right" wrapText="1"/>
    </xf>
    <xf numFmtId="3" fontId="0" fillId="47" borderId="30" xfId="0" applyNumberFormat="1" applyFont="1" applyFill="1" applyBorder="1" applyAlignment="1">
      <alignment horizontal="center" wrapText="1"/>
    </xf>
    <xf numFmtId="9" fontId="3" fillId="33" borderId="37" xfId="49" applyFont="1" applyFill="1" applyBorder="1" applyAlignment="1" applyProtection="1">
      <alignment horizontal="left"/>
      <protection/>
    </xf>
    <xf numFmtId="9" fontId="3" fillId="33" borderId="38" xfId="49" applyFont="1" applyFill="1" applyBorder="1" applyAlignment="1" applyProtection="1">
      <alignment horizontal="left"/>
      <protection/>
    </xf>
    <xf numFmtId="9" fontId="3" fillId="33" borderId="39" xfId="49" applyFont="1" applyFill="1" applyBorder="1" applyAlignment="1" applyProtection="1">
      <alignment horizontal="left"/>
      <protection/>
    </xf>
    <xf numFmtId="49" fontId="8" fillId="44" borderId="94" xfId="0" applyNumberFormat="1" applyFont="1" applyFill="1" applyBorder="1" applyAlignment="1">
      <alignment horizontal="left" vertical="center"/>
    </xf>
    <xf numFmtId="49" fontId="8" fillId="44" borderId="95" xfId="0" applyNumberFormat="1" applyFont="1" applyFill="1" applyBorder="1" applyAlignment="1">
      <alignment horizontal="left" vertical="center"/>
    </xf>
    <xf numFmtId="49" fontId="8" fillId="44" borderId="77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49" fontId="3" fillId="33" borderId="1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36" borderId="10" xfId="0" applyFont="1" applyFill="1" applyBorder="1" applyAlignment="1" applyProtection="1">
      <alignment horizontal="left" vertical="center"/>
      <protection locked="0"/>
    </xf>
    <xf numFmtId="0" fontId="11" fillId="36" borderId="67" xfId="0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49" xfId="0" applyBorder="1" applyAlignment="1">
      <alignment/>
    </xf>
    <xf numFmtId="49" fontId="3" fillId="33" borderId="1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4" fontId="11" fillId="36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3" fillId="33" borderId="10" xfId="0" applyNumberFormat="1" applyFont="1" applyFill="1" applyBorder="1" applyAlignment="1">
      <alignment vertical="center"/>
    </xf>
    <xf numFmtId="0" fontId="12" fillId="36" borderId="10" xfId="0" applyNumberFormat="1" applyFont="1" applyFill="1" applyBorder="1" applyAlignment="1" applyProtection="1">
      <alignment horizontal="left" vertical="center"/>
      <protection locked="0"/>
    </xf>
    <xf numFmtId="0" fontId="10" fillId="35" borderId="42" xfId="0" applyFont="1" applyFill="1" applyBorder="1" applyAlignment="1">
      <alignment wrapText="1"/>
    </xf>
    <xf numFmtId="0" fontId="10" fillId="35" borderId="49" xfId="0" applyFont="1" applyFill="1" applyBorder="1" applyAlignment="1">
      <alignment wrapText="1"/>
    </xf>
    <xf numFmtId="0" fontId="10" fillId="0" borderId="96" xfId="0" applyFont="1" applyBorder="1" applyAlignment="1">
      <alignment/>
    </xf>
    <xf numFmtId="0" fontId="0" fillId="0" borderId="97" xfId="0" applyBorder="1" applyAlignment="1">
      <alignment/>
    </xf>
    <xf numFmtId="0" fontId="10" fillId="0" borderId="13" xfId="0" applyFont="1" applyBorder="1" applyAlignment="1">
      <alignment wrapText="1"/>
    </xf>
    <xf numFmtId="0" fontId="0" fillId="0" borderId="30" xfId="0" applyFont="1" applyBorder="1" applyAlignment="1">
      <alignment/>
    </xf>
    <xf numFmtId="0" fontId="10" fillId="0" borderId="98" xfId="0" applyFont="1" applyBorder="1" applyAlignment="1">
      <alignment wrapText="1"/>
    </xf>
    <xf numFmtId="0" fontId="0" fillId="0" borderId="99" xfId="0" applyFont="1" applyBorder="1" applyAlignment="1">
      <alignment/>
    </xf>
    <xf numFmtId="0" fontId="4" fillId="57" borderId="36" xfId="0" applyFont="1" applyFill="1" applyBorder="1" applyAlignment="1" applyProtection="1">
      <alignment wrapText="1"/>
      <protection/>
    </xf>
    <xf numFmtId="0" fontId="0" fillId="0" borderId="100" xfId="0" applyBorder="1" applyAlignment="1">
      <alignment/>
    </xf>
    <xf numFmtId="0" fontId="10" fillId="35" borderId="0" xfId="0" applyFont="1" applyFill="1" applyBorder="1" applyAlignment="1">
      <alignment vertical="center" wrapText="1"/>
    </xf>
    <xf numFmtId="0" fontId="0" fillId="35" borderId="43" xfId="0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69" xfId="0" applyBorder="1" applyAlignment="1">
      <alignment wrapText="1"/>
    </xf>
    <xf numFmtId="0" fontId="10" fillId="35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67" xfId="0" applyBorder="1" applyAlignment="1">
      <alignment vertical="center"/>
    </xf>
    <xf numFmtId="0" fontId="10" fillId="0" borderId="101" xfId="0" applyNumberFormat="1" applyFont="1" applyFill="1" applyBorder="1" applyAlignment="1">
      <alignment vertical="center" wrapText="1"/>
    </xf>
    <xf numFmtId="0" fontId="10" fillId="0" borderId="102" xfId="0" applyNumberFormat="1" applyFont="1" applyFill="1" applyBorder="1" applyAlignment="1">
      <alignment vertical="center" wrapText="1"/>
    </xf>
    <xf numFmtId="0" fontId="10" fillId="0" borderId="103" xfId="0" applyNumberFormat="1" applyFont="1" applyFill="1" applyBorder="1" applyAlignment="1">
      <alignment vertical="center" wrapText="1"/>
    </xf>
    <xf numFmtId="0" fontId="12" fillId="36" borderId="27" xfId="0" applyNumberFormat="1" applyFont="1" applyFill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10" fillId="35" borderId="0" xfId="0" applyFont="1" applyFill="1" applyBorder="1" applyAlignment="1">
      <alignment vertical="center"/>
    </xf>
    <xf numFmtId="0" fontId="10" fillId="35" borderId="67" xfId="0" applyFont="1" applyFill="1" applyBorder="1" applyAlignment="1">
      <alignment vertical="center"/>
    </xf>
    <xf numFmtId="0" fontId="10" fillId="35" borderId="43" xfId="0" applyFont="1" applyFill="1" applyBorder="1" applyAlignment="1">
      <alignment vertical="center" wrapText="1"/>
    </xf>
    <xf numFmtId="0" fontId="0" fillId="35" borderId="43" xfId="0" applyFill="1" applyBorder="1" applyAlignment="1">
      <alignment vertical="center" wrapText="1"/>
    </xf>
    <xf numFmtId="0" fontId="0" fillId="35" borderId="67" xfId="0" applyFill="1" applyBorder="1" applyAlignment="1">
      <alignment vertical="center" wrapText="1"/>
    </xf>
    <xf numFmtId="0" fontId="10" fillId="0" borderId="51" xfId="0" applyFont="1" applyBorder="1" applyAlignment="1">
      <alignment vertical="center"/>
    </xf>
    <xf numFmtId="0" fontId="10" fillId="41" borderId="23" xfId="0" applyFont="1" applyFill="1" applyBorder="1" applyAlignment="1" applyProtection="1">
      <alignment vertical="center"/>
      <protection hidden="1"/>
    </xf>
    <xf numFmtId="0" fontId="10" fillId="41" borderId="22" xfId="0" applyFont="1" applyFill="1" applyBorder="1" applyAlignment="1" applyProtection="1">
      <alignment vertical="center"/>
      <protection hidden="1"/>
    </xf>
    <xf numFmtId="0" fontId="10" fillId="0" borderId="10" xfId="0" applyFont="1" applyBorder="1" applyAlignment="1">
      <alignment/>
    </xf>
    <xf numFmtId="0" fontId="10" fillId="35" borderId="43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3" fillId="41" borderId="23" xfId="0" applyFont="1" applyFill="1" applyBorder="1" applyAlignment="1" applyProtection="1">
      <alignment vertical="center"/>
      <protection hidden="1"/>
    </xf>
    <xf numFmtId="0" fontId="3" fillId="41" borderId="22" xfId="0" applyFont="1" applyFill="1" applyBorder="1" applyAlignment="1" applyProtection="1">
      <alignment vertical="center"/>
      <protection hidden="1"/>
    </xf>
    <xf numFmtId="0" fontId="0" fillId="0" borderId="42" xfId="0" applyBorder="1" applyAlignment="1">
      <alignment/>
    </xf>
    <xf numFmtId="0" fontId="3" fillId="41" borderId="87" xfId="0" applyFont="1" applyFill="1" applyBorder="1" applyAlignment="1" applyProtection="1">
      <alignment vertical="center"/>
      <protection hidden="1"/>
    </xf>
    <xf numFmtId="0" fontId="3" fillId="41" borderId="51" xfId="0" applyFont="1" applyFill="1" applyBorder="1" applyAlignment="1" applyProtection="1">
      <alignment vertical="center"/>
      <protection hidden="1"/>
    </xf>
    <xf numFmtId="0" fontId="3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04" xfId="0" applyNumberFormat="1" applyFont="1" applyFill="1" applyBorder="1" applyAlignment="1" applyProtection="1">
      <alignment horizontal="left" vertical="center" wrapText="1"/>
      <protection hidden="1"/>
    </xf>
    <xf numFmtId="0" fontId="10" fillId="35" borderId="50" xfId="0" applyFont="1" applyFill="1" applyBorder="1" applyAlignment="1">
      <alignment vertical="center"/>
    </xf>
    <xf numFmtId="0" fontId="10" fillId="35" borderId="33" xfId="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10" fillId="36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67" xfId="0" applyFont="1" applyBorder="1" applyAlignment="1" applyProtection="1">
      <alignment vertical="center"/>
      <protection locked="0"/>
    </xf>
    <xf numFmtId="0" fontId="20" fillId="35" borderId="50" xfId="0" applyFont="1" applyFill="1" applyBorder="1" applyAlignment="1">
      <alignment horizontal="center" vertical="center" wrapText="1"/>
    </xf>
    <xf numFmtId="0" fontId="20" fillId="35" borderId="51" xfId="0" applyFont="1" applyFill="1" applyBorder="1" applyAlignment="1">
      <alignment horizontal="center" vertical="center" wrapText="1"/>
    </xf>
    <xf numFmtId="0" fontId="20" fillId="35" borderId="33" xfId="0" applyFont="1" applyFill="1" applyBorder="1" applyAlignment="1">
      <alignment horizontal="center" vertical="center" wrapText="1"/>
    </xf>
    <xf numFmtId="0" fontId="10" fillId="51" borderId="50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33" xfId="0" applyBorder="1" applyAlignment="1">
      <alignment/>
    </xf>
    <xf numFmtId="0" fontId="0" fillId="35" borderId="0" xfId="0" applyFill="1" applyBorder="1" applyAlignment="1">
      <alignment vertical="center"/>
    </xf>
    <xf numFmtId="0" fontId="0" fillId="35" borderId="43" xfId="0" applyFill="1" applyBorder="1" applyAlignment="1">
      <alignment vertical="center"/>
    </xf>
    <xf numFmtId="0" fontId="0" fillId="35" borderId="67" xfId="0" applyFill="1" applyBorder="1" applyAlignment="1">
      <alignment vertical="center"/>
    </xf>
    <xf numFmtId="0" fontId="0" fillId="0" borderId="36" xfId="0" applyBorder="1" applyAlignment="1">
      <alignment horizontal="center" wrapText="1"/>
    </xf>
    <xf numFmtId="0" fontId="0" fillId="0" borderId="100" xfId="0" applyBorder="1" applyAlignment="1">
      <alignment horizontal="center" wrapText="1"/>
    </xf>
    <xf numFmtId="49" fontId="16" fillId="36" borderId="105" xfId="0" applyNumberFormat="1" applyFont="1" applyFill="1" applyBorder="1" applyAlignment="1" applyProtection="1">
      <alignment/>
      <protection locked="0"/>
    </xf>
    <xf numFmtId="49" fontId="16" fillId="36" borderId="106" xfId="0" applyNumberFormat="1" applyFont="1" applyFill="1" applyBorder="1" applyAlignment="1" applyProtection="1">
      <alignment/>
      <protection locked="0"/>
    </xf>
    <xf numFmtId="0" fontId="14" fillId="44" borderId="107" xfId="0" applyFont="1" applyFill="1" applyBorder="1" applyAlignment="1">
      <alignment horizontal="left" vertical="center"/>
    </xf>
    <xf numFmtId="0" fontId="14" fillId="44" borderId="108" xfId="0" applyFont="1" applyFill="1" applyBorder="1" applyAlignment="1">
      <alignment horizontal="left" vertical="center"/>
    </xf>
    <xf numFmtId="0" fontId="14" fillId="44" borderId="109" xfId="0" applyFont="1" applyFill="1" applyBorder="1" applyAlignment="1">
      <alignment horizontal="left" vertical="center"/>
    </xf>
    <xf numFmtId="0" fontId="3" fillId="33" borderId="101" xfId="0" applyNumberFormat="1" applyFont="1" applyFill="1" applyBorder="1" applyAlignment="1">
      <alignment horizontal="left" vertical="center" wrapText="1"/>
    </xf>
    <xf numFmtId="0" fontId="3" fillId="33" borderId="1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49" fontId="5" fillId="33" borderId="111" xfId="0" applyNumberFormat="1" applyFont="1" applyFill="1" applyBorder="1" applyAlignment="1">
      <alignment horizontal="left"/>
    </xf>
    <xf numFmtId="49" fontId="5" fillId="33" borderId="25" xfId="0" applyNumberFormat="1" applyFont="1" applyFill="1" applyBorder="1" applyAlignment="1">
      <alignment horizontal="left"/>
    </xf>
    <xf numFmtId="49" fontId="5" fillId="33" borderId="112" xfId="0" applyNumberFormat="1" applyFont="1" applyFill="1" applyBorder="1" applyAlignment="1">
      <alignment horizontal="left"/>
    </xf>
    <xf numFmtId="14" fontId="11" fillId="33" borderId="10" xfId="0" applyNumberFormat="1" applyFont="1" applyFill="1" applyBorder="1" applyAlignment="1" applyProtection="1">
      <alignment horizontal="left" vertical="center"/>
      <protection/>
    </xf>
    <xf numFmtId="49" fontId="3" fillId="33" borderId="101" xfId="0" applyNumberFormat="1" applyFont="1" applyFill="1" applyBorder="1" applyAlignment="1">
      <alignment horizontal="left" vertical="center"/>
    </xf>
    <xf numFmtId="49" fontId="3" fillId="33" borderId="110" xfId="0" applyNumberFormat="1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top"/>
    </xf>
    <xf numFmtId="0" fontId="3" fillId="33" borderId="39" xfId="0" applyFont="1" applyFill="1" applyBorder="1" applyAlignment="1">
      <alignment horizontal="left" vertical="top"/>
    </xf>
    <xf numFmtId="0" fontId="3" fillId="33" borderId="108" xfId="0" applyFont="1" applyFill="1" applyBorder="1" applyAlignment="1">
      <alignment horizontal="left" vertical="top"/>
    </xf>
    <xf numFmtId="0" fontId="3" fillId="33" borderId="109" xfId="0" applyFont="1" applyFill="1" applyBorder="1" applyAlignment="1">
      <alignment horizontal="left" vertical="top"/>
    </xf>
    <xf numFmtId="0" fontId="3" fillId="33" borderId="113" xfId="0" applyFont="1" applyFill="1" applyBorder="1" applyAlignment="1">
      <alignment horizontal="left" vertical="top"/>
    </xf>
    <xf numFmtId="0" fontId="3" fillId="33" borderId="114" xfId="0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center"/>
    </xf>
    <xf numFmtId="0" fontId="0" fillId="0" borderId="69" xfId="0" applyBorder="1" applyAlignment="1">
      <alignment/>
    </xf>
    <xf numFmtId="0" fontId="11" fillId="33" borderId="26" xfId="0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15" xfId="0" applyBorder="1" applyAlignment="1">
      <alignment horizontal="left" vertical="center"/>
    </xf>
    <xf numFmtId="0" fontId="3" fillId="33" borderId="89" xfId="0" applyNumberFormat="1" applyFont="1" applyFill="1" applyBorder="1" applyAlignment="1">
      <alignment horizontal="left" vertical="center" wrapText="1"/>
    </xf>
    <xf numFmtId="0" fontId="3" fillId="33" borderId="116" xfId="0" applyNumberFormat="1" applyFont="1" applyFill="1" applyBorder="1" applyAlignment="1">
      <alignment horizontal="left" vertical="center" wrapText="1"/>
    </xf>
    <xf numFmtId="0" fontId="11" fillId="33" borderId="27" xfId="0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17" xfId="0" applyBorder="1" applyAlignment="1">
      <alignment horizontal="left" vertical="center"/>
    </xf>
    <xf numFmtId="49" fontId="9" fillId="42" borderId="118" xfId="0" applyNumberFormat="1" applyFont="1" applyFill="1" applyBorder="1" applyAlignment="1">
      <alignment/>
    </xf>
    <xf numFmtId="49" fontId="9" fillId="42" borderId="119" xfId="0" applyNumberFormat="1" applyFont="1" applyFill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15" fillId="43" borderId="50" xfId="0" applyNumberFormat="1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87" xfId="0" applyBorder="1" applyAlignment="1">
      <alignment vertical="center"/>
    </xf>
    <xf numFmtId="0" fontId="9" fillId="42" borderId="118" xfId="0" applyNumberFormat="1" applyFont="1" applyFill="1" applyBorder="1" applyAlignment="1">
      <alignment/>
    </xf>
    <xf numFmtId="0" fontId="0" fillId="0" borderId="71" xfId="0" applyBorder="1" applyAlignment="1">
      <alignment/>
    </xf>
    <xf numFmtId="49" fontId="16" fillId="36" borderId="120" xfId="0" applyNumberFormat="1" applyFont="1" applyFill="1" applyBorder="1" applyAlignment="1" applyProtection="1">
      <alignment/>
      <protection locked="0"/>
    </xf>
    <xf numFmtId="49" fontId="16" fillId="36" borderId="121" xfId="0" applyNumberFormat="1" applyFont="1" applyFill="1" applyBorder="1" applyAlignment="1" applyProtection="1">
      <alignment/>
      <protection locked="0"/>
    </xf>
    <xf numFmtId="0" fontId="3" fillId="33" borderId="64" xfId="0" applyNumberFormat="1" applyFont="1" applyFill="1" applyBorder="1" applyAlignment="1" applyProtection="1">
      <alignment/>
      <protection/>
    </xf>
    <xf numFmtId="0" fontId="0" fillId="0" borderId="64" xfId="0" applyBorder="1" applyAlignment="1">
      <alignment/>
    </xf>
    <xf numFmtId="0" fontId="0" fillId="0" borderId="106" xfId="0" applyBorder="1" applyAlignment="1">
      <alignment/>
    </xf>
    <xf numFmtId="49" fontId="3" fillId="36" borderId="105" xfId="0" applyNumberFormat="1" applyFont="1" applyFill="1" applyBorder="1" applyAlignment="1" applyProtection="1">
      <alignment/>
      <protection locked="0"/>
    </xf>
    <xf numFmtId="49" fontId="3" fillId="36" borderId="106" xfId="0" applyNumberFormat="1" applyFont="1" applyFill="1" applyBorder="1" applyAlignment="1" applyProtection="1">
      <alignment/>
      <protection locked="0"/>
    </xf>
    <xf numFmtId="0" fontId="3" fillId="33" borderId="64" xfId="0" applyNumberFormat="1" applyFont="1" applyFill="1" applyBorder="1" applyAlignment="1">
      <alignment/>
    </xf>
    <xf numFmtId="0" fontId="0" fillId="0" borderId="64" xfId="0" applyBorder="1" applyAlignment="1">
      <alignment/>
    </xf>
    <xf numFmtId="49" fontId="3" fillId="36" borderId="64" xfId="0" applyNumberFormat="1" applyFont="1" applyFill="1" applyBorder="1" applyAlignment="1" applyProtection="1">
      <alignment/>
      <protection locked="0"/>
    </xf>
    <xf numFmtId="49" fontId="3" fillId="33" borderId="64" xfId="0" applyNumberFormat="1" applyFont="1" applyFill="1" applyBorder="1" applyAlignment="1" applyProtection="1">
      <alignment/>
      <protection/>
    </xf>
    <xf numFmtId="0" fontId="10" fillId="0" borderId="64" xfId="0" applyFont="1" applyBorder="1" applyAlignment="1" applyProtection="1">
      <alignment/>
      <protection/>
    </xf>
    <xf numFmtId="0" fontId="10" fillId="0" borderId="106" xfId="0" applyFont="1" applyBorder="1" applyAlignment="1" applyProtection="1">
      <alignment/>
      <protection/>
    </xf>
    <xf numFmtId="0" fontId="3" fillId="33" borderId="106" xfId="0" applyNumberFormat="1" applyFont="1" applyFill="1" applyBorder="1" applyAlignment="1" applyProtection="1">
      <alignment/>
      <protection/>
    </xf>
    <xf numFmtId="49" fontId="3" fillId="33" borderId="64" xfId="0" applyNumberFormat="1" applyFont="1" applyFill="1" applyBorder="1" applyAlignment="1" applyProtection="1">
      <alignment wrapText="1"/>
      <protection/>
    </xf>
    <xf numFmtId="49" fontId="3" fillId="33" borderId="106" xfId="0" applyNumberFormat="1" applyFont="1" applyFill="1" applyBorder="1" applyAlignment="1" applyProtection="1">
      <alignment wrapText="1"/>
      <protection/>
    </xf>
    <xf numFmtId="0" fontId="9" fillId="43" borderId="50" xfId="0" applyNumberFormat="1" applyFont="1" applyFill="1" applyBorder="1" applyAlignment="1">
      <alignment horizontal="left"/>
    </xf>
    <xf numFmtId="0" fontId="0" fillId="0" borderId="51" xfId="0" applyBorder="1" applyAlignment="1">
      <alignment/>
    </xf>
    <xf numFmtId="0" fontId="9" fillId="52" borderId="0" xfId="0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3" fillId="36" borderId="122" xfId="0" applyNumberFormat="1" applyFont="1" applyFill="1" applyBorder="1" applyAlignment="1" applyProtection="1">
      <alignment/>
      <protection locked="0"/>
    </xf>
    <xf numFmtId="0" fontId="0" fillId="0" borderId="122" xfId="0" applyBorder="1" applyAlignment="1">
      <alignment/>
    </xf>
    <xf numFmtId="0" fontId="3" fillId="33" borderId="123" xfId="0" applyNumberFormat="1" applyFont="1" applyFill="1" applyBorder="1" applyAlignment="1" applyProtection="1">
      <alignment/>
      <protection/>
    </xf>
    <xf numFmtId="0" fontId="0" fillId="0" borderId="123" xfId="0" applyBorder="1" applyAlignment="1">
      <alignment/>
    </xf>
    <xf numFmtId="0" fontId="3" fillId="33" borderId="124" xfId="0" applyNumberFormat="1" applyFont="1" applyFill="1" applyBorder="1" applyAlignment="1">
      <alignment/>
    </xf>
    <xf numFmtId="0" fontId="0" fillId="0" borderId="124" xfId="0" applyBorder="1" applyAlignment="1">
      <alignment/>
    </xf>
    <xf numFmtId="0" fontId="16" fillId="36" borderId="122" xfId="0" applyNumberFormat="1" applyFont="1" applyFill="1" applyBorder="1" applyAlignment="1" applyProtection="1">
      <alignment horizontal="left"/>
      <protection locked="0"/>
    </xf>
    <xf numFmtId="0" fontId="0" fillId="0" borderId="122" xfId="0" applyBorder="1" applyAlignment="1" applyProtection="1">
      <alignment/>
      <protection locked="0"/>
    </xf>
    <xf numFmtId="0" fontId="3" fillId="33" borderId="125" xfId="0" applyNumberFormat="1" applyFont="1" applyFill="1" applyBorder="1" applyAlignment="1">
      <alignment/>
    </xf>
    <xf numFmtId="0" fontId="10" fillId="0" borderId="125" xfId="0" applyFont="1" applyBorder="1" applyAlignment="1">
      <alignment/>
    </xf>
    <xf numFmtId="0" fontId="3" fillId="33" borderId="123" xfId="0" applyNumberFormat="1" applyFont="1" applyFill="1" applyBorder="1" applyAlignment="1">
      <alignment/>
    </xf>
    <xf numFmtId="0" fontId="10" fillId="0" borderId="123" xfId="0" applyFont="1" applyBorder="1" applyAlignment="1">
      <alignment/>
    </xf>
    <xf numFmtId="0" fontId="16" fillId="36" borderId="64" xfId="0" applyNumberFormat="1" applyFont="1" applyFill="1" applyBorder="1" applyAlignment="1" applyProtection="1">
      <alignment/>
      <protection locked="0"/>
    </xf>
    <xf numFmtId="0" fontId="16" fillId="36" borderId="64" xfId="0" applyNumberFormat="1" applyFont="1" applyFill="1" applyBorder="1" applyAlignment="1" applyProtection="1">
      <alignment horizontal="left"/>
      <protection locked="0"/>
    </xf>
    <xf numFmtId="0" fontId="0" fillId="0" borderId="64" xfId="0" applyBorder="1" applyAlignment="1" applyProtection="1">
      <alignment/>
      <protection locked="0"/>
    </xf>
    <xf numFmtId="0" fontId="5" fillId="33" borderId="21" xfId="0" applyFont="1" applyFill="1" applyBorder="1" applyAlignment="1">
      <alignment/>
    </xf>
    <xf numFmtId="0" fontId="9" fillId="56" borderId="126" xfId="0" applyNumberFormat="1" applyFont="1" applyFill="1" applyBorder="1" applyAlignment="1">
      <alignment/>
    </xf>
    <xf numFmtId="0" fontId="17" fillId="57" borderId="86" xfId="0" applyFont="1" applyFill="1" applyBorder="1" applyAlignment="1">
      <alignment/>
    </xf>
    <xf numFmtId="0" fontId="3" fillId="52" borderId="42" xfId="0" applyNumberFormat="1" applyFont="1" applyFill="1" applyBorder="1" applyAlignment="1">
      <alignment horizontal="right" wrapText="1"/>
    </xf>
    <xf numFmtId="0" fontId="0" fillId="0" borderId="42" xfId="0" applyBorder="1" applyAlignment="1">
      <alignment horizontal="right"/>
    </xf>
    <xf numFmtId="0" fontId="0" fillId="0" borderId="49" xfId="0" applyBorder="1" applyAlignment="1">
      <alignment horizontal="right"/>
    </xf>
    <xf numFmtId="0" fontId="9" fillId="42" borderId="126" xfId="0" applyNumberFormat="1" applyFont="1" applyFill="1" applyBorder="1" applyAlignment="1">
      <alignment/>
    </xf>
    <xf numFmtId="0" fontId="17" fillId="0" borderId="86" xfId="0" applyFont="1" applyBorder="1" applyAlignment="1">
      <alignment/>
    </xf>
    <xf numFmtId="0" fontId="17" fillId="0" borderId="74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51" xfId="0" applyFont="1" applyBorder="1" applyAlignment="1">
      <alignment/>
    </xf>
    <xf numFmtId="0" fontId="15" fillId="0" borderId="33" xfId="0" applyFont="1" applyBorder="1" applyAlignment="1">
      <alignment/>
    </xf>
    <xf numFmtId="0" fontId="5" fillId="33" borderId="50" xfId="0" applyFont="1" applyFill="1" applyBorder="1" applyAlignment="1">
      <alignment horizontal="left" wrapText="1"/>
    </xf>
    <xf numFmtId="0" fontId="5" fillId="33" borderId="51" xfId="0" applyFont="1" applyFill="1" applyBorder="1" applyAlignment="1">
      <alignment horizontal="left" wrapText="1"/>
    </xf>
    <xf numFmtId="0" fontId="5" fillId="33" borderId="33" xfId="0" applyFont="1" applyFill="1" applyBorder="1" applyAlignment="1">
      <alignment horizontal="left" wrapText="1"/>
    </xf>
    <xf numFmtId="0" fontId="5" fillId="33" borderId="34" xfId="0" applyFont="1" applyFill="1" applyBorder="1" applyAlignment="1">
      <alignment/>
    </xf>
    <xf numFmtId="0" fontId="0" fillId="0" borderId="61" xfId="0" applyBorder="1" applyAlignment="1">
      <alignment/>
    </xf>
    <xf numFmtId="0" fontId="13" fillId="49" borderId="50" xfId="0" applyNumberFormat="1" applyFont="1" applyFill="1" applyBorder="1" applyAlignment="1">
      <alignment/>
    </xf>
    <xf numFmtId="0" fontId="3" fillId="49" borderId="57" xfId="0" applyNumberFormat="1" applyFont="1" applyFill="1" applyBorder="1" applyAlignment="1">
      <alignment horizontal="right"/>
    </xf>
    <xf numFmtId="0" fontId="0" fillId="0" borderId="123" xfId="0" applyBorder="1" applyAlignment="1">
      <alignment/>
    </xf>
    <xf numFmtId="0" fontId="0" fillId="0" borderId="53" xfId="0" applyBorder="1" applyAlignment="1">
      <alignment/>
    </xf>
    <xf numFmtId="0" fontId="3" fillId="49" borderId="58" xfId="0" applyNumberFormat="1" applyFont="1" applyFill="1" applyBorder="1" applyAlignment="1">
      <alignment horizontal="right"/>
    </xf>
    <xf numFmtId="0" fontId="0" fillId="0" borderId="122" xfId="0" applyBorder="1" applyAlignment="1">
      <alignment/>
    </xf>
    <xf numFmtId="0" fontId="0" fillId="0" borderId="127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86" xfId="0" applyBorder="1" applyAlignment="1">
      <alignment/>
    </xf>
    <xf numFmtId="49" fontId="27" fillId="36" borderId="124" xfId="0" applyNumberFormat="1" applyFont="1" applyFill="1" applyBorder="1" applyAlignment="1" applyProtection="1">
      <alignment/>
      <protection locked="0"/>
    </xf>
    <xf numFmtId="0" fontId="15" fillId="42" borderId="34" xfId="0" applyFont="1" applyFill="1" applyBorder="1" applyAlignment="1">
      <alignment/>
    </xf>
    <xf numFmtId="0" fontId="0" fillId="0" borderId="61" xfId="0" applyBorder="1" applyAlignment="1">
      <alignment/>
    </xf>
    <xf numFmtId="0" fontId="7" fillId="53" borderId="16" xfId="0" applyFont="1" applyFill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/>
      <protection locked="0"/>
    </xf>
    <xf numFmtId="49" fontId="3" fillId="33" borderId="64" xfId="0" applyNumberFormat="1" applyFont="1" applyFill="1" applyBorder="1" applyAlignment="1">
      <alignment/>
    </xf>
    <xf numFmtId="0" fontId="13" fillId="43" borderId="51" xfId="0" applyNumberFormat="1" applyFont="1" applyFill="1" applyBorder="1" applyAlignment="1">
      <alignment horizontal="left"/>
    </xf>
    <xf numFmtId="0" fontId="9" fillId="55" borderId="50" xfId="0" applyNumberFormat="1" applyFont="1" applyFill="1" applyBorder="1" applyAlignment="1">
      <alignment horizontal="left"/>
    </xf>
    <xf numFmtId="0" fontId="10" fillId="38" borderId="51" xfId="0" applyFont="1" applyFill="1" applyBorder="1" applyAlignment="1">
      <alignment/>
    </xf>
    <xf numFmtId="0" fontId="0" fillId="38" borderId="51" xfId="0" applyFill="1" applyBorder="1" applyAlignment="1">
      <alignment/>
    </xf>
    <xf numFmtId="0" fontId="13" fillId="43" borderId="128" xfId="0" applyNumberFormat="1" applyFont="1" applyFill="1" applyBorder="1" applyAlignment="1">
      <alignment horizontal="left"/>
    </xf>
    <xf numFmtId="0" fontId="16" fillId="36" borderId="124" xfId="0" applyNumberFormat="1" applyFont="1" applyFill="1" applyBorder="1" applyAlignment="1" applyProtection="1">
      <alignment horizontal="left"/>
      <protection locked="0"/>
    </xf>
    <xf numFmtId="0" fontId="0" fillId="0" borderId="124" xfId="0" applyBorder="1" applyAlignment="1" applyProtection="1">
      <alignment/>
      <protection locked="0"/>
    </xf>
    <xf numFmtId="0" fontId="0" fillId="35" borderId="27" xfId="0" applyFill="1" applyBorder="1" applyAlignment="1">
      <alignment wrapText="1"/>
    </xf>
    <xf numFmtId="0" fontId="11" fillId="35" borderId="0" xfId="0" applyFont="1" applyFill="1" applyBorder="1" applyAlignment="1">
      <alignment/>
    </xf>
    <xf numFmtId="0" fontId="11" fillId="35" borderId="42" xfId="0" applyFont="1" applyFill="1" applyBorder="1" applyAlignment="1">
      <alignment/>
    </xf>
    <xf numFmtId="0" fontId="5" fillId="52" borderId="129" xfId="0" applyNumberFormat="1" applyFont="1" applyFill="1" applyBorder="1" applyAlignment="1">
      <alignment horizontal="left"/>
    </xf>
    <xf numFmtId="0" fontId="0" fillId="0" borderId="35" xfId="0" applyBorder="1" applyAlignment="1">
      <alignment/>
    </xf>
    <xf numFmtId="3" fontId="6" fillId="43" borderId="50" xfId="0" applyNumberFormat="1" applyFont="1" applyFill="1" applyBorder="1" applyAlignment="1">
      <alignment wrapText="1"/>
    </xf>
    <xf numFmtId="3" fontId="6" fillId="43" borderId="128" xfId="0" applyNumberFormat="1" applyFont="1" applyFill="1" applyBorder="1" applyAlignment="1">
      <alignment wrapText="1"/>
    </xf>
    <xf numFmtId="0" fontId="5" fillId="33" borderId="50" xfId="0" applyFont="1" applyFill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33" xfId="0" applyBorder="1" applyAlignment="1">
      <alignment horizontal="left"/>
    </xf>
    <xf numFmtId="3" fontId="22" fillId="52" borderId="50" xfId="0" applyNumberFormat="1" applyFont="1" applyFill="1" applyBorder="1" applyAlignment="1">
      <alignment wrapText="1"/>
    </xf>
    <xf numFmtId="3" fontId="22" fillId="52" borderId="51" xfId="0" applyNumberFormat="1" applyFont="1" applyFill="1" applyBorder="1" applyAlignment="1">
      <alignment wrapText="1"/>
    </xf>
    <xf numFmtId="3" fontId="6" fillId="40" borderId="50" xfId="0" applyNumberFormat="1" applyFont="1" applyFill="1" applyBorder="1" applyAlignment="1">
      <alignment wrapText="1"/>
    </xf>
    <xf numFmtId="3" fontId="6" fillId="40" borderId="128" xfId="0" applyNumberFormat="1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5" fillId="33" borderId="55" xfId="0" applyFont="1" applyFill="1" applyBorder="1" applyAlignment="1">
      <alignment/>
    </xf>
    <xf numFmtId="0" fontId="0" fillId="0" borderId="66" xfId="0" applyBorder="1" applyAlignment="1">
      <alignment/>
    </xf>
    <xf numFmtId="0" fontId="15" fillId="34" borderId="50" xfId="0" applyFont="1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33" xfId="0" applyFill="1" applyBorder="1" applyAlignment="1">
      <alignment/>
    </xf>
    <xf numFmtId="3" fontId="22" fillId="0" borderId="15" xfId="0" applyNumberFormat="1" applyFont="1" applyBorder="1" applyAlignment="1">
      <alignment horizontal="left"/>
    </xf>
    <xf numFmtId="3" fontId="22" fillId="0" borderId="51" xfId="0" applyNumberFormat="1" applyFont="1" applyBorder="1" applyAlignment="1">
      <alignment horizontal="left"/>
    </xf>
    <xf numFmtId="3" fontId="22" fillId="0" borderId="83" xfId="0" applyNumberFormat="1" applyFont="1" applyBorder="1" applyAlignment="1">
      <alignment horizontal="left"/>
    </xf>
    <xf numFmtId="0" fontId="7" fillId="53" borderId="13" xfId="0" applyFont="1" applyFill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7" fillId="53" borderId="130" xfId="0" applyFont="1" applyFill="1" applyBorder="1" applyAlignment="1" applyProtection="1">
      <alignment horizontal="left" wrapText="1"/>
      <protection locked="0"/>
    </xf>
    <xf numFmtId="0" fontId="0" fillId="0" borderId="81" xfId="0" applyBorder="1" applyAlignment="1" applyProtection="1">
      <alignment horizontal="left" wrapText="1"/>
      <protection locked="0"/>
    </xf>
    <xf numFmtId="0" fontId="7" fillId="53" borderId="81" xfId="0" applyFont="1" applyFill="1" applyBorder="1" applyAlignment="1" applyProtection="1">
      <alignment horizontal="left" wrapText="1"/>
      <protection locked="0"/>
    </xf>
    <xf numFmtId="0" fontId="0" fillId="0" borderId="81" xfId="0" applyBorder="1" applyAlignment="1" applyProtection="1">
      <alignment horizontal="left"/>
      <protection locked="0"/>
    </xf>
    <xf numFmtId="3" fontId="22" fillId="41" borderId="88" xfId="0" applyNumberFormat="1" applyFont="1" applyFill="1" applyBorder="1" applyAlignment="1">
      <alignment horizontal="center" wrapText="1"/>
    </xf>
    <xf numFmtId="0" fontId="0" fillId="0" borderId="79" xfId="0" applyBorder="1" applyAlignment="1">
      <alignment/>
    </xf>
    <xf numFmtId="0" fontId="11" fillId="55" borderId="130" xfId="0" applyFont="1" applyFill="1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11" fillId="55" borderId="81" xfId="0" applyFont="1" applyFill="1" applyBorder="1" applyAlignment="1">
      <alignment horizontal="center" wrapText="1"/>
    </xf>
    <xf numFmtId="0" fontId="0" fillId="0" borderId="81" xfId="0" applyBorder="1" applyAlignment="1">
      <alignment/>
    </xf>
    <xf numFmtId="0" fontId="7" fillId="53" borderId="131" xfId="0" applyFont="1" applyFill="1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7" fillId="53" borderId="28" xfId="0" applyFont="1" applyFill="1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/>
      <protection locked="0"/>
    </xf>
    <xf numFmtId="0" fontId="11" fillId="0" borderId="5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11" fillId="0" borderId="1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0" fillId="0" borderId="69" xfId="0" applyBorder="1" applyAlignment="1">
      <alignment/>
    </xf>
    <xf numFmtId="0" fontId="0" fillId="0" borderId="0" xfId="0" applyFont="1" applyBorder="1" applyAlignment="1">
      <alignment horizontal="left"/>
    </xf>
    <xf numFmtId="49" fontId="8" fillId="44" borderId="50" xfId="0" applyNumberFormat="1" applyFont="1" applyFill="1" applyBorder="1" applyAlignment="1">
      <alignment horizontal="left" vertical="center"/>
    </xf>
    <xf numFmtId="49" fontId="8" fillId="44" borderId="51" xfId="0" applyNumberFormat="1" applyFont="1" applyFill="1" applyBorder="1" applyAlignment="1">
      <alignment horizontal="left" vertical="center"/>
    </xf>
    <xf numFmtId="0" fontId="4" fillId="33" borderId="38" xfId="0" applyNumberFormat="1" applyFont="1" applyFill="1" applyBorder="1" applyAlignment="1" applyProtection="1">
      <alignment horizontal="left" vertical="center"/>
      <protection/>
    </xf>
    <xf numFmtId="0" fontId="3" fillId="33" borderId="26" xfId="0" applyFont="1" applyFill="1" applyBorder="1" applyAlignment="1" applyProtection="1">
      <alignment horizontal="left" vertical="top"/>
      <protection/>
    </xf>
    <xf numFmtId="0" fontId="10" fillId="0" borderId="69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67" xfId="0" applyFont="1" applyBorder="1" applyAlignment="1" applyProtection="1">
      <alignment/>
      <protection/>
    </xf>
    <xf numFmtId="0" fontId="10" fillId="0" borderId="27" xfId="0" applyFont="1" applyBorder="1" applyAlignment="1" applyProtection="1">
      <alignment/>
      <protection/>
    </xf>
    <xf numFmtId="0" fontId="10" fillId="0" borderId="49" xfId="0" applyFont="1" applyBorder="1" applyAlignment="1" applyProtection="1">
      <alignment/>
      <protection/>
    </xf>
    <xf numFmtId="14" fontId="4" fillId="33" borderId="102" xfId="0" applyNumberFormat="1" applyFont="1" applyFill="1" applyBorder="1" applyAlignment="1" applyProtection="1">
      <alignment horizontal="left" vertical="center"/>
      <protection/>
    </xf>
    <xf numFmtId="0" fontId="10" fillId="0" borderId="93" xfId="0" applyFont="1" applyBorder="1" applyAlignment="1">
      <alignment horizontal="left" vertical="center"/>
    </xf>
    <xf numFmtId="0" fontId="13" fillId="33" borderId="102" xfId="0" applyNumberFormat="1" applyFont="1" applyFill="1" applyBorder="1" applyAlignment="1" applyProtection="1">
      <alignment horizontal="left" vertical="center"/>
      <protection/>
    </xf>
    <xf numFmtId="49" fontId="3" fillId="33" borderId="26" xfId="0" applyNumberFormat="1" applyFont="1" applyFill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115" xfId="0" applyFont="1" applyBorder="1" applyAlignment="1">
      <alignment vertical="center"/>
    </xf>
    <xf numFmtId="0" fontId="10" fillId="0" borderId="89" xfId="0" applyNumberFormat="1" applyFont="1" applyFill="1" applyBorder="1" applyAlignment="1">
      <alignment vertical="center" wrapText="1"/>
    </xf>
    <xf numFmtId="0" fontId="10" fillId="0" borderId="133" xfId="0" applyNumberFormat="1" applyFont="1" applyFill="1" applyBorder="1" applyAlignment="1">
      <alignment vertical="center" wrapText="1"/>
    </xf>
    <xf numFmtId="0" fontId="23" fillId="35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67" xfId="0" applyFont="1" applyBorder="1" applyAlignment="1">
      <alignment horizontal="left" vertical="center"/>
    </xf>
    <xf numFmtId="0" fontId="10" fillId="41" borderId="134" xfId="0" applyFont="1" applyFill="1" applyBorder="1" applyAlignment="1">
      <alignment/>
    </xf>
    <xf numFmtId="0" fontId="0" fillId="0" borderId="135" xfId="0" applyBorder="1" applyAlignment="1">
      <alignment/>
    </xf>
    <xf numFmtId="0" fontId="0" fillId="0" borderId="130" xfId="0" applyBorder="1" applyAlignment="1">
      <alignment/>
    </xf>
    <xf numFmtId="0" fontId="4" fillId="41" borderId="28" xfId="0" applyFont="1" applyFill="1" applyBorder="1" applyAlignment="1">
      <alignment/>
    </xf>
    <xf numFmtId="0" fontId="0" fillId="41" borderId="16" xfId="0" applyFont="1" applyFill="1" applyBorder="1" applyAlignment="1">
      <alignment/>
    </xf>
    <xf numFmtId="3" fontId="0" fillId="41" borderId="16" xfId="0" applyNumberFormat="1" applyFont="1" applyFill="1" applyBorder="1" applyAlignment="1">
      <alignment horizontal="left"/>
    </xf>
    <xf numFmtId="0" fontId="0" fillId="41" borderId="16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3" fillId="33" borderId="133" xfId="0" applyNumberFormat="1" applyFont="1" applyFill="1" applyBorder="1" applyAlignment="1" applyProtection="1">
      <alignment horizontal="left" vertical="center"/>
      <protection/>
    </xf>
    <xf numFmtId="0" fontId="10" fillId="0" borderId="93" xfId="0" applyFont="1" applyBorder="1" applyAlignment="1">
      <alignment vertical="center"/>
    </xf>
    <xf numFmtId="0" fontId="11" fillId="33" borderId="136" xfId="0" applyFont="1" applyFill="1" applyBorder="1" applyAlignment="1">
      <alignment horizontal="center" vertical="center" wrapText="1"/>
    </xf>
    <xf numFmtId="0" fontId="11" fillId="33" borderId="137" xfId="0" applyFont="1" applyFill="1" applyBorder="1" applyAlignment="1">
      <alignment horizontal="center" vertical="center" wrapText="1"/>
    </xf>
    <xf numFmtId="0" fontId="11" fillId="33" borderId="138" xfId="0" applyFont="1" applyFill="1" applyBorder="1" applyAlignment="1">
      <alignment horizontal="center" vertical="center" wrapText="1"/>
    </xf>
    <xf numFmtId="0" fontId="11" fillId="33" borderId="139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67" xfId="0" applyFont="1" applyBorder="1" applyAlignment="1">
      <alignment vertical="center"/>
    </xf>
    <xf numFmtId="0" fontId="4" fillId="42" borderId="31" xfId="0" applyFont="1" applyFill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14" fontId="1" fillId="33" borderId="10" xfId="0" applyNumberFormat="1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horizontal="left" vertical="center" wrapText="1"/>
    </xf>
    <xf numFmtId="0" fontId="0" fillId="0" borderId="67" xfId="0" applyBorder="1" applyAlignment="1">
      <alignment horizontal="left" vertical="center"/>
    </xf>
    <xf numFmtId="1" fontId="6" fillId="33" borderId="27" xfId="0" applyNumberFormat="1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9" fontId="3" fillId="33" borderId="26" xfId="49" applyFont="1" applyFill="1" applyBorder="1" applyAlignment="1" applyProtection="1">
      <alignment horizontal="left" wrapText="1"/>
      <protection/>
    </xf>
    <xf numFmtId="0" fontId="0" fillId="0" borderId="43" xfId="0" applyBorder="1" applyAlignment="1" applyProtection="1">
      <alignment horizontal="left" wrapText="1"/>
      <protection/>
    </xf>
    <xf numFmtId="0" fontId="0" fillId="0" borderId="69" xfId="0" applyBorder="1" applyAlignment="1" applyProtection="1">
      <alignment horizontal="left" wrapText="1"/>
      <protection/>
    </xf>
    <xf numFmtId="49" fontId="5" fillId="33" borderId="27" xfId="0" applyNumberFormat="1" applyFont="1" applyFill="1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13" fillId="33" borderId="10" xfId="0" applyNumberFormat="1" applyFont="1" applyFill="1" applyBorder="1" applyAlignment="1">
      <alignment horizontal="left" vertical="center" wrapText="1"/>
    </xf>
    <xf numFmtId="0" fontId="13" fillId="33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67" xfId="0" applyFont="1" applyBorder="1" applyAlignment="1">
      <alignment horizontal="left" wrapText="1"/>
    </xf>
    <xf numFmtId="49" fontId="14" fillId="44" borderId="50" xfId="0" applyNumberFormat="1" applyFont="1" applyFill="1" applyBorder="1" applyAlignment="1">
      <alignment horizontal="left" vertical="center" wrapText="1"/>
    </xf>
    <xf numFmtId="49" fontId="14" fillId="44" borderId="51" xfId="0" applyNumberFormat="1" applyFont="1" applyFill="1" applyBorder="1" applyAlignment="1">
      <alignment horizontal="left" vertical="center" wrapText="1"/>
    </xf>
    <xf numFmtId="49" fontId="14" fillId="44" borderId="33" xfId="0" applyNumberFormat="1" applyFont="1" applyFill="1" applyBorder="1" applyAlignment="1">
      <alignment horizontal="left" vertical="center" wrapText="1"/>
    </xf>
    <xf numFmtId="0" fontId="0" fillId="0" borderId="69" xfId="0" applyBorder="1" applyAlignment="1">
      <alignment horizontal="left" vertical="center"/>
    </xf>
    <xf numFmtId="0" fontId="3" fillId="33" borderId="43" xfId="0" applyFont="1" applyFill="1" applyBorder="1" applyAlignment="1">
      <alignment horizontal="left" vertical="top"/>
    </xf>
    <xf numFmtId="0" fontId="3" fillId="33" borderId="69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67" xfId="0" applyFont="1" applyFill="1" applyBorder="1" applyAlignment="1">
      <alignment horizontal="left" vertical="top"/>
    </xf>
    <xf numFmtId="0" fontId="3" fillId="33" borderId="42" xfId="0" applyFont="1" applyFill="1" applyBorder="1" applyAlignment="1">
      <alignment horizontal="left" vertical="top"/>
    </xf>
    <xf numFmtId="0" fontId="3" fillId="33" borderId="49" xfId="0" applyFont="1" applyFill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3" fillId="33" borderId="10" xfId="0" applyNumberFormat="1" applyFont="1" applyFill="1" applyBorder="1" applyAlignment="1">
      <alignment horizontal="left" vertical="center"/>
    </xf>
    <xf numFmtId="4" fontId="3" fillId="33" borderId="27" xfId="0" applyNumberFormat="1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92" xfId="0" applyFont="1" applyBorder="1" applyAlignment="1">
      <alignment wrapText="1"/>
    </xf>
    <xf numFmtId="0" fontId="0" fillId="0" borderId="140" xfId="0" applyBorder="1" applyAlignment="1">
      <alignment/>
    </xf>
    <xf numFmtId="0" fontId="0" fillId="0" borderId="18" xfId="0" applyFont="1" applyBorder="1" applyAlignment="1">
      <alignment wrapText="1"/>
    </xf>
    <xf numFmtId="0" fontId="0" fillId="0" borderId="141" xfId="0" applyBorder="1" applyAlignment="1">
      <alignment/>
    </xf>
    <xf numFmtId="0" fontId="0" fillId="33" borderId="18" xfId="0" applyFont="1" applyFill="1" applyBorder="1" applyAlignment="1">
      <alignment horizontal="left" wrapText="1"/>
    </xf>
    <xf numFmtId="0" fontId="0" fillId="0" borderId="123" xfId="0" applyBorder="1" applyAlignment="1">
      <alignment wrapText="1"/>
    </xf>
    <xf numFmtId="0" fontId="0" fillId="0" borderId="141" xfId="0" applyBorder="1" applyAlignment="1">
      <alignment wrapText="1"/>
    </xf>
    <xf numFmtId="1" fontId="6" fillId="33" borderId="26" xfId="0" applyNumberFormat="1" applyFont="1" applyFill="1" applyBorder="1" applyAlignment="1">
      <alignment horizontal="left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962025</xdr:colOff>
      <xdr:row>0</xdr:row>
      <xdr:rowOff>57150</xdr:rowOff>
    </xdr:from>
    <xdr:to>
      <xdr:col>6</xdr:col>
      <xdr:colOff>1076325</xdr:colOff>
      <xdr:row>0</xdr:row>
      <xdr:rowOff>676275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28575</xdr:rowOff>
    </xdr:from>
    <xdr:to>
      <xdr:col>8</xdr:col>
      <xdr:colOff>657225</xdr:colOff>
      <xdr:row>0</xdr:row>
      <xdr:rowOff>628650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2476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0</xdr:row>
      <xdr:rowOff>85725</xdr:rowOff>
    </xdr:from>
    <xdr:to>
      <xdr:col>7</xdr:col>
      <xdr:colOff>1076325</xdr:colOff>
      <xdr:row>0</xdr:row>
      <xdr:rowOff>704850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85725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57150</xdr:rowOff>
    </xdr:from>
    <xdr:to>
      <xdr:col>6</xdr:col>
      <xdr:colOff>542925</xdr:colOff>
      <xdr:row>0</xdr:row>
      <xdr:rowOff>676275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715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5"/>
  <sheetViews>
    <sheetView tabSelected="1" view="pageLayout" workbookViewId="0" topLeftCell="A33">
      <selection activeCell="B39" sqref="A39:B39"/>
    </sheetView>
  </sheetViews>
  <sheetFormatPr defaultColWidth="11.421875" defaultRowHeight="12.75"/>
  <cols>
    <col min="1" max="1" width="3.28125" style="0" customWidth="1"/>
    <col min="2" max="2" width="10.28125" style="0" customWidth="1"/>
    <col min="3" max="3" width="12.421875" style="0" customWidth="1"/>
    <col min="4" max="4" width="22.7109375" style="1" customWidth="1"/>
    <col min="5" max="5" width="17.7109375" style="1" customWidth="1"/>
    <col min="6" max="6" width="17.7109375" style="0" customWidth="1"/>
    <col min="7" max="7" width="20.8515625" style="0" customWidth="1"/>
    <col min="8" max="8" width="11.00390625" style="56" customWidth="1"/>
    <col min="9" max="9" width="11.00390625" style="1" customWidth="1"/>
    <col min="10" max="10" width="11.8515625" style="0" customWidth="1"/>
  </cols>
  <sheetData>
    <row r="1" spans="1:40" s="3" customFormat="1" ht="60" customHeight="1">
      <c r="A1" s="393" t="s">
        <v>1</v>
      </c>
      <c r="B1" s="394"/>
      <c r="C1" s="394"/>
      <c r="D1" s="394"/>
      <c r="E1" s="394"/>
      <c r="F1" s="394"/>
      <c r="G1" s="395"/>
      <c r="H1" s="54"/>
      <c r="I1" s="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0" s="5" customFormat="1" ht="12.75" customHeight="1" thickBot="1">
      <c r="A2" s="399" t="s">
        <v>2</v>
      </c>
      <c r="B2" s="400"/>
      <c r="C2" s="400"/>
      <c r="D2" s="400"/>
      <c r="E2" s="400"/>
      <c r="F2" s="400"/>
      <c r="G2" s="401"/>
      <c r="H2" s="55"/>
      <c r="I2" s="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7" ht="27.75" customHeight="1" thickBot="1">
      <c r="A3" s="396" t="s">
        <v>77</v>
      </c>
      <c r="B3" s="397"/>
      <c r="C3" s="397"/>
      <c r="D3" s="397"/>
      <c r="E3" s="397"/>
      <c r="F3" s="397"/>
      <c r="G3" s="398"/>
    </row>
    <row r="4" spans="1:7" ht="21" customHeight="1">
      <c r="A4" s="402" t="s">
        <v>3</v>
      </c>
      <c r="B4" s="403"/>
      <c r="C4" s="403"/>
      <c r="D4" s="404"/>
      <c r="E4" s="405"/>
      <c r="F4" s="406" t="s">
        <v>4</v>
      </c>
      <c r="G4" s="401"/>
    </row>
    <row r="5" spans="1:8" ht="21" customHeight="1">
      <c r="A5" s="410" t="s">
        <v>5</v>
      </c>
      <c r="B5" s="411"/>
      <c r="C5" s="411"/>
      <c r="D5" s="412"/>
      <c r="E5" s="413"/>
      <c r="F5" s="407"/>
      <c r="G5" s="401"/>
      <c r="H5" s="57" t="s">
        <v>0</v>
      </c>
    </row>
    <row r="6" spans="1:7" ht="21" customHeight="1">
      <c r="A6" s="414" t="s">
        <v>155</v>
      </c>
      <c r="B6" s="403"/>
      <c r="C6" s="403"/>
      <c r="D6" s="415"/>
      <c r="E6" s="413"/>
      <c r="F6" s="407"/>
      <c r="G6" s="401"/>
    </row>
    <row r="7" spans="1:7" ht="21" customHeight="1" thickBot="1">
      <c r="A7" s="433" t="s">
        <v>37</v>
      </c>
      <c r="B7" s="434"/>
      <c r="C7" s="435"/>
      <c r="D7" s="436"/>
      <c r="E7" s="437"/>
      <c r="F7" s="408"/>
      <c r="G7" s="409"/>
    </row>
    <row r="8" spans="1:9" s="7" customFormat="1" ht="24" customHeight="1" thickBot="1">
      <c r="A8" s="52" t="s">
        <v>78</v>
      </c>
      <c r="B8" s="440" t="s">
        <v>163</v>
      </c>
      <c r="C8" s="440"/>
      <c r="D8" s="440"/>
      <c r="E8" s="441"/>
      <c r="F8" s="441"/>
      <c r="G8" s="442"/>
      <c r="H8" s="58"/>
      <c r="I8" s="6"/>
    </row>
    <row r="9" spans="1:9" s="7" customFormat="1" ht="21" customHeight="1" thickBot="1">
      <c r="A9" s="122"/>
      <c r="B9" s="24"/>
      <c r="C9" s="123" t="s">
        <v>41</v>
      </c>
      <c r="D9" s="123"/>
      <c r="E9" s="124"/>
      <c r="F9" s="24"/>
      <c r="G9" s="125" t="s">
        <v>42</v>
      </c>
      <c r="H9" s="58"/>
      <c r="I9" s="6"/>
    </row>
    <row r="10" spans="1:8" s="7" customFormat="1" ht="24" customHeight="1" thickBot="1">
      <c r="A10" s="126" t="s">
        <v>6</v>
      </c>
      <c r="B10" s="443" t="s">
        <v>7</v>
      </c>
      <c r="C10" s="443"/>
      <c r="D10" s="443"/>
      <c r="E10" s="127"/>
      <c r="F10" s="128" t="s">
        <v>79</v>
      </c>
      <c r="G10" s="129"/>
      <c r="H10" s="58"/>
    </row>
    <row r="11" spans="1:7" ht="24" customHeight="1" thickBot="1">
      <c r="A11" s="130" t="s">
        <v>80</v>
      </c>
      <c r="B11" s="426" t="s">
        <v>157</v>
      </c>
      <c r="C11" s="426"/>
      <c r="D11" s="426"/>
      <c r="E11" s="438" t="s">
        <v>82</v>
      </c>
      <c r="F11" s="438"/>
      <c r="G11" s="439"/>
    </row>
    <row r="12" spans="1:7" ht="30.75" customHeight="1" thickBot="1">
      <c r="A12" s="131"/>
      <c r="B12" s="132"/>
      <c r="C12" s="132"/>
      <c r="D12" s="133"/>
      <c r="E12" s="134" t="s">
        <v>83</v>
      </c>
      <c r="F12" s="135" t="s">
        <v>84</v>
      </c>
      <c r="G12" s="136" t="s">
        <v>85</v>
      </c>
    </row>
    <row r="13" spans="1:7" ht="21" customHeight="1" thickBot="1">
      <c r="A13" s="19"/>
      <c r="B13" s="137"/>
      <c r="C13" s="444" t="s">
        <v>71</v>
      </c>
      <c r="D13" s="445"/>
      <c r="E13" s="279"/>
      <c r="F13" s="280"/>
      <c r="G13" s="281"/>
    </row>
    <row r="14" spans="1:9" s="13" customFormat="1" ht="3.75" customHeight="1" thickBot="1">
      <c r="A14" s="446"/>
      <c r="B14" s="400"/>
      <c r="C14" s="400"/>
      <c r="D14" s="400"/>
      <c r="E14" s="400"/>
      <c r="F14" s="400"/>
      <c r="G14" s="401"/>
      <c r="H14" s="56"/>
      <c r="I14" s="1"/>
    </row>
    <row r="15" spans="1:7" ht="21" customHeight="1" thickBot="1">
      <c r="A15" s="19"/>
      <c r="B15" s="137"/>
      <c r="C15" s="452" t="s">
        <v>72</v>
      </c>
      <c r="D15" s="453"/>
      <c r="E15" s="281"/>
      <c r="F15" s="281"/>
      <c r="G15" s="281"/>
    </row>
    <row r="16" spans="1:9" s="13" customFormat="1" ht="3.75" customHeight="1" thickBot="1">
      <c r="A16" s="446"/>
      <c r="B16" s="400"/>
      <c r="C16" s="400"/>
      <c r="D16" s="400"/>
      <c r="E16" s="400"/>
      <c r="F16" s="400"/>
      <c r="G16" s="401"/>
      <c r="H16" s="56"/>
      <c r="I16" s="1"/>
    </row>
    <row r="17" spans="1:7" ht="21" customHeight="1" thickBot="1">
      <c r="A17" s="19"/>
      <c r="B17" s="329"/>
      <c r="C17" s="454" t="s">
        <v>86</v>
      </c>
      <c r="D17" s="455"/>
      <c r="E17" s="304"/>
      <c r="F17" s="304"/>
      <c r="G17" s="304"/>
    </row>
    <row r="18" spans="1:7" ht="21" customHeight="1" thickBot="1">
      <c r="A18" s="19"/>
      <c r="B18" s="330"/>
      <c r="C18" s="449" t="s">
        <v>73</v>
      </c>
      <c r="D18" s="450"/>
      <c r="E18" s="305"/>
      <c r="F18" s="305"/>
      <c r="G18" s="305"/>
    </row>
    <row r="19" spans="1:9" ht="3.75" customHeight="1" thickBot="1">
      <c r="A19" s="451"/>
      <c r="B19" s="451"/>
      <c r="C19" s="451"/>
      <c r="D19" s="451"/>
      <c r="E19" s="451"/>
      <c r="F19" s="451"/>
      <c r="G19" s="451"/>
      <c r="I19"/>
    </row>
    <row r="20" spans="1:7" ht="21" customHeight="1" thickBot="1">
      <c r="A20" s="52" t="s">
        <v>43</v>
      </c>
      <c r="B20" s="447" t="s">
        <v>87</v>
      </c>
      <c r="C20" s="448"/>
      <c r="D20" s="113" t="s">
        <v>0</v>
      </c>
      <c r="E20" s="276" t="s">
        <v>24</v>
      </c>
      <c r="F20" s="276" t="s">
        <v>19</v>
      </c>
      <c r="G20" s="277" t="s">
        <v>132</v>
      </c>
    </row>
    <row r="21" spans="1:7" ht="18.75" customHeight="1" thickBot="1">
      <c r="A21" s="130"/>
      <c r="B21" s="456" t="s">
        <v>88</v>
      </c>
      <c r="C21" s="457"/>
      <c r="D21" s="275">
        <f>SUM(E21:G21)</f>
        <v>0</v>
      </c>
      <c r="E21" s="306">
        <f>+E15+F15+G15-F21</f>
        <v>0</v>
      </c>
      <c r="F21" s="138"/>
      <c r="G21" s="139">
        <f>+E13+F13+G13</f>
        <v>0</v>
      </c>
    </row>
    <row r="22" spans="1:8" ht="17.25" customHeight="1" thickBot="1">
      <c r="A22" s="130"/>
      <c r="B22" s="458" t="s">
        <v>89</v>
      </c>
      <c r="C22" s="459"/>
      <c r="D22" s="275">
        <f>SUM(E22:G22)</f>
        <v>0</v>
      </c>
      <c r="E22" s="382"/>
      <c r="F22" s="382"/>
      <c r="G22" s="382"/>
      <c r="H22" s="21"/>
    </row>
    <row r="23" spans="1:9" s="7" customFormat="1" ht="22.5" customHeight="1" thickBot="1">
      <c r="A23" s="52" t="s">
        <v>20</v>
      </c>
      <c r="B23" s="438" t="s">
        <v>90</v>
      </c>
      <c r="C23" s="469"/>
      <c r="D23" s="470"/>
      <c r="E23" s="470"/>
      <c r="F23" s="469"/>
      <c r="G23" s="471"/>
      <c r="H23" s="58"/>
      <c r="I23" s="1"/>
    </row>
    <row r="24" spans="1:8" s="30" customFormat="1" ht="19.5" customHeight="1" thickBot="1">
      <c r="A24" s="112"/>
      <c r="B24" s="472"/>
      <c r="C24" s="473"/>
      <c r="D24" s="98" t="s">
        <v>52</v>
      </c>
      <c r="E24" s="98" t="s">
        <v>91</v>
      </c>
      <c r="F24" s="307" t="s">
        <v>70</v>
      </c>
      <c r="G24" s="140" t="s">
        <v>8</v>
      </c>
      <c r="H24" s="69"/>
    </row>
    <row r="25" spans="1:9" ht="19.5" customHeight="1">
      <c r="A25" s="110"/>
      <c r="B25" s="418" t="s">
        <v>9</v>
      </c>
      <c r="C25" s="419"/>
      <c r="D25" s="309">
        <f>+E25-F25</f>
        <v>0</v>
      </c>
      <c r="E25" s="141"/>
      <c r="F25" s="308"/>
      <c r="G25" s="142"/>
      <c r="I25"/>
    </row>
    <row r="26" spans="1:9" ht="19.5" customHeight="1">
      <c r="A26" s="110"/>
      <c r="B26" s="420" t="s">
        <v>76</v>
      </c>
      <c r="C26" s="421"/>
      <c r="D26" s="309">
        <f>+E26-F26</f>
        <v>0</v>
      </c>
      <c r="E26" s="380">
        <f>+'V-07  '!G37</f>
        <v>0</v>
      </c>
      <c r="F26" s="310">
        <f>+'V-07  '!G69</f>
        <v>0</v>
      </c>
      <c r="G26" s="143"/>
      <c r="I26"/>
    </row>
    <row r="27" spans="1:9" ht="19.5" customHeight="1" thickBot="1">
      <c r="A27" s="110"/>
      <c r="B27" s="422" t="s">
        <v>1</v>
      </c>
      <c r="C27" s="423"/>
      <c r="D27" s="311">
        <f>+E27-F27</f>
        <v>0</v>
      </c>
      <c r="E27" s="381">
        <f>+'V-07  '!I37</f>
        <v>0</v>
      </c>
      <c r="F27" s="379">
        <f>+'V-07  '!I69</f>
        <v>0</v>
      </c>
      <c r="G27" s="312"/>
      <c r="I27"/>
    </row>
    <row r="28" spans="1:9" ht="19.5" customHeight="1" thickBot="1">
      <c r="A28" s="111"/>
      <c r="B28" s="424" t="s">
        <v>61</v>
      </c>
      <c r="C28" s="425"/>
      <c r="D28" s="313">
        <f>+D27-D26</f>
        <v>0</v>
      </c>
      <c r="E28" s="313">
        <f>+E27-E26</f>
        <v>0</v>
      </c>
      <c r="F28" s="314">
        <f>+F27-F26</f>
        <v>0</v>
      </c>
      <c r="G28" s="315"/>
      <c r="I28"/>
    </row>
    <row r="29" spans="1:9" s="79" customFormat="1" ht="24.75" customHeight="1" thickBot="1">
      <c r="A29" s="144" t="s">
        <v>22</v>
      </c>
      <c r="B29" s="426" t="s">
        <v>92</v>
      </c>
      <c r="C29" s="400"/>
      <c r="D29" s="400"/>
      <c r="E29" s="400"/>
      <c r="F29" s="400"/>
      <c r="G29" s="401"/>
      <c r="H29" s="145"/>
      <c r="I29" s="87"/>
    </row>
    <row r="30" spans="1:9" s="79" customFormat="1" ht="21" customHeight="1" thickBot="1">
      <c r="A30" s="53"/>
      <c r="B30" s="24"/>
      <c r="C30" s="107" t="s">
        <v>75</v>
      </c>
      <c r="D30" s="103" t="s">
        <v>29</v>
      </c>
      <c r="E30" s="103" t="s">
        <v>0</v>
      </c>
      <c r="F30" s="24"/>
      <c r="G30" s="146" t="s">
        <v>39</v>
      </c>
      <c r="H30" s="145"/>
      <c r="I30" s="87"/>
    </row>
    <row r="31" spans="1:9" s="9" customFormat="1" ht="22.5" customHeight="1">
      <c r="A31" s="148" t="s">
        <v>26</v>
      </c>
      <c r="B31" s="316" t="s">
        <v>139</v>
      </c>
      <c r="C31" s="316"/>
      <c r="D31" s="316"/>
      <c r="E31" s="316"/>
      <c r="F31" s="317"/>
      <c r="G31" s="318"/>
      <c r="H31" s="57"/>
      <c r="I31" s="8"/>
    </row>
    <row r="32" spans="1:9" s="9" customFormat="1" ht="22.5" customHeight="1" thickBot="1">
      <c r="A32" s="149"/>
      <c r="B32" s="319" t="s">
        <v>49</v>
      </c>
      <c r="C32" s="319"/>
      <c r="D32" s="320"/>
      <c r="E32" s="460" t="s">
        <v>168</v>
      </c>
      <c r="F32" s="461"/>
      <c r="G32" s="462"/>
      <c r="H32" s="57"/>
      <c r="I32" s="8"/>
    </row>
    <row r="33" spans="1:9" s="9" customFormat="1" ht="22.5" customHeight="1" thickBot="1">
      <c r="A33" s="149"/>
      <c r="B33" s="430" t="s">
        <v>51</v>
      </c>
      <c r="C33" s="431"/>
      <c r="D33" s="431"/>
      <c r="E33" s="432"/>
      <c r="F33" s="321"/>
      <c r="G33" s="322"/>
      <c r="H33" s="57"/>
      <c r="I33" s="8"/>
    </row>
    <row r="34" spans="1:9" s="9" customFormat="1" ht="22.5" customHeight="1" thickBot="1">
      <c r="A34" s="149"/>
      <c r="B34" s="430" t="s">
        <v>50</v>
      </c>
      <c r="C34" s="431"/>
      <c r="D34" s="431"/>
      <c r="E34" s="432"/>
      <c r="F34" s="321"/>
      <c r="G34" s="322"/>
      <c r="H34" s="57"/>
      <c r="I34" s="8"/>
    </row>
    <row r="35" spans="1:11" s="9" customFormat="1" ht="22.5" customHeight="1" thickBot="1">
      <c r="A35" s="149"/>
      <c r="B35" s="253"/>
      <c r="C35" s="323"/>
      <c r="E35" s="324" t="s">
        <v>128</v>
      </c>
      <c r="F35" s="325">
        <f>IF(F34=0,"",G34-F34+1)</f>
      </c>
      <c r="G35" s="326"/>
      <c r="H35" s="57"/>
      <c r="I35" s="466">
        <v>1</v>
      </c>
      <c r="J35" s="467"/>
      <c r="K35" s="468"/>
    </row>
    <row r="36" spans="1:11" s="9" customFormat="1" ht="22.5" customHeight="1" thickBot="1">
      <c r="A36" s="149"/>
      <c r="B36" s="319" t="s">
        <v>68</v>
      </c>
      <c r="C36" s="270"/>
      <c r="D36" s="327"/>
      <c r="E36" s="328" t="s">
        <v>127</v>
      </c>
      <c r="F36" s="327"/>
      <c r="G36" s="278"/>
      <c r="H36" s="57"/>
      <c r="I36" s="463">
        <f>IF(F36-D36&gt;0,"Unplausibel ! Gesamtteilnehmer &lt; als Teilnehmer Jena",0)</f>
        <v>0</v>
      </c>
      <c r="J36" s="464"/>
      <c r="K36" s="465"/>
    </row>
    <row r="37" spans="1:9" ht="56.25" customHeight="1">
      <c r="A37" s="147" t="s">
        <v>27</v>
      </c>
      <c r="B37" s="427" t="s">
        <v>93</v>
      </c>
      <c r="C37" s="428"/>
      <c r="D37" s="428"/>
      <c r="E37" s="428"/>
      <c r="F37" s="428"/>
      <c r="G37" s="429"/>
      <c r="H37" s="21"/>
      <c r="I37"/>
    </row>
    <row r="38" spans="1:9" ht="53.25" customHeight="1" thickBot="1">
      <c r="A38" s="53"/>
      <c r="B38" s="416" t="s">
        <v>145</v>
      </c>
      <c r="C38" s="416"/>
      <c r="D38" s="416"/>
      <c r="E38" s="416"/>
      <c r="F38" s="416"/>
      <c r="G38" s="417"/>
      <c r="H38" s="21"/>
      <c r="I38"/>
    </row>
    <row r="39" spans="1:7" s="21" customFormat="1" ht="24.75" customHeight="1">
      <c r="A39" s="104"/>
      <c r="B39" s="104"/>
      <c r="C39" s="104"/>
      <c r="D39" s="104"/>
      <c r="E39" s="104"/>
      <c r="F39" s="104"/>
      <c r="G39" s="104"/>
    </row>
    <row r="40" spans="1:7" ht="24.75" customHeight="1">
      <c r="A40" s="9"/>
      <c r="B40" s="9"/>
      <c r="C40" s="9"/>
      <c r="D40" s="9"/>
      <c r="E40" s="9"/>
      <c r="F40" s="9"/>
      <c r="G40" s="9"/>
    </row>
    <row r="41" spans="1:7" ht="24.75" customHeight="1">
      <c r="A41" s="9"/>
      <c r="B41" s="9"/>
      <c r="C41" s="9"/>
      <c r="D41" s="9"/>
      <c r="E41" s="9"/>
      <c r="F41" s="9"/>
      <c r="G41" s="9"/>
    </row>
    <row r="42" spans="1:7" ht="24.75" customHeight="1">
      <c r="A42" s="9"/>
      <c r="B42" s="9"/>
      <c r="C42" s="9"/>
      <c r="D42" s="9"/>
      <c r="E42" s="9"/>
      <c r="F42" s="9"/>
      <c r="G42" s="9"/>
    </row>
    <row r="43" spans="4:5" ht="15.75" customHeight="1">
      <c r="D43"/>
      <c r="E43"/>
    </row>
    <row r="44" spans="4:5" ht="12" customHeight="1">
      <c r="D44"/>
      <c r="E44"/>
    </row>
    <row r="45" spans="4:5" ht="12.75">
      <c r="D45"/>
      <c r="E45"/>
    </row>
    <row r="46" spans="4:5" ht="12.75">
      <c r="D46"/>
      <c r="E46"/>
    </row>
    <row r="47" spans="4:5" ht="12.75">
      <c r="D47"/>
      <c r="E47"/>
    </row>
    <row r="48" spans="4:5" ht="12.75">
      <c r="D48"/>
      <c r="E48"/>
    </row>
    <row r="49" spans="4:5" ht="12.75">
      <c r="D49"/>
      <c r="E49"/>
    </row>
    <row r="50" spans="4:5" ht="12.75">
      <c r="D50"/>
      <c r="E50"/>
    </row>
    <row r="51" spans="2:5" ht="12.75">
      <c r="B51" s="10"/>
      <c r="C51" s="10"/>
      <c r="D51" s="11"/>
      <c r="E51" s="11"/>
    </row>
    <row r="52" spans="2:5" ht="12.75">
      <c r="B52" s="10"/>
      <c r="C52" s="10"/>
      <c r="D52" s="11"/>
      <c r="E52" s="11"/>
    </row>
    <row r="53" spans="2:5" ht="12.75">
      <c r="B53" s="10"/>
      <c r="C53" s="10"/>
      <c r="D53" s="11"/>
      <c r="E53" s="11"/>
    </row>
    <row r="54" spans="2:7" ht="12.75">
      <c r="B54" s="10"/>
      <c r="C54" s="10"/>
      <c r="D54" s="11"/>
      <c r="E54" s="11"/>
      <c r="F54" s="12"/>
      <c r="G54" s="12"/>
    </row>
    <row r="55" spans="2:7" ht="12.75">
      <c r="B55" s="10"/>
      <c r="C55" s="10"/>
      <c r="D55" s="11"/>
      <c r="E55" s="11"/>
      <c r="F55" s="12"/>
      <c r="G55" s="12"/>
    </row>
    <row r="56" spans="2:7" ht="12.75">
      <c r="B56" s="10"/>
      <c r="C56" s="10"/>
      <c r="D56" s="11"/>
      <c r="E56" s="11"/>
      <c r="F56" s="12"/>
      <c r="G56" s="12"/>
    </row>
    <row r="57" spans="2:7" ht="12.75">
      <c r="B57" s="10"/>
      <c r="C57" s="10"/>
      <c r="D57" s="11"/>
      <c r="E57" s="11"/>
      <c r="F57" s="12"/>
      <c r="G57" s="12"/>
    </row>
    <row r="58" spans="2:7" ht="12.75">
      <c r="B58" s="10"/>
      <c r="C58" s="10"/>
      <c r="D58" s="11"/>
      <c r="E58" s="11"/>
      <c r="F58" s="12"/>
      <c r="G58" s="12"/>
    </row>
    <row r="59" spans="2:7" ht="12.75">
      <c r="B59" s="10"/>
      <c r="C59" s="10"/>
      <c r="D59" s="11"/>
      <c r="E59" s="11"/>
      <c r="F59" s="12"/>
      <c r="G59" s="12"/>
    </row>
    <row r="60" spans="2:7" ht="12.75">
      <c r="B60" s="10"/>
      <c r="C60" s="10"/>
      <c r="D60" s="11"/>
      <c r="E60" s="11"/>
      <c r="F60" s="12"/>
      <c r="G60" s="12"/>
    </row>
    <row r="61" spans="2:7" ht="12.75">
      <c r="B61" s="10"/>
      <c r="C61" s="10"/>
      <c r="D61" s="11"/>
      <c r="E61" s="11"/>
      <c r="F61" s="12"/>
      <c r="G61" s="12"/>
    </row>
    <row r="62" spans="2:7" ht="12.75">
      <c r="B62" s="10"/>
      <c r="C62" s="10"/>
      <c r="D62" s="11"/>
      <c r="E62" s="11"/>
      <c r="F62" s="12"/>
      <c r="G62" s="12"/>
    </row>
    <row r="63" spans="2:7" ht="12.75">
      <c r="B63" s="10"/>
      <c r="C63" s="10"/>
      <c r="D63" s="11"/>
      <c r="E63" s="11"/>
      <c r="F63" s="12"/>
      <c r="G63" s="12"/>
    </row>
    <row r="64" spans="2:7" ht="12.75">
      <c r="B64" s="10"/>
      <c r="C64" s="10"/>
      <c r="D64" s="11"/>
      <c r="E64" s="11"/>
      <c r="F64" s="12"/>
      <c r="G64" s="12"/>
    </row>
    <row r="65" spans="2:7" ht="12.75">
      <c r="B65" s="10"/>
      <c r="C65" s="10"/>
      <c r="D65" s="11"/>
      <c r="E65" s="11"/>
      <c r="F65" s="12"/>
      <c r="G65" s="12"/>
    </row>
    <row r="66" spans="2:7" ht="12.75">
      <c r="B66" s="10"/>
      <c r="C66" s="10"/>
      <c r="D66" s="11"/>
      <c r="E66" s="11"/>
      <c r="F66" s="12"/>
      <c r="G66" s="12"/>
    </row>
    <row r="67" spans="2:7" ht="12.75">
      <c r="B67" s="10"/>
      <c r="C67" s="10"/>
      <c r="D67" s="11"/>
      <c r="E67" s="11"/>
      <c r="F67" s="12"/>
      <c r="G67" s="12"/>
    </row>
    <row r="68" spans="2:7" ht="12.75">
      <c r="B68" s="10"/>
      <c r="C68" s="10"/>
      <c r="D68" s="11"/>
      <c r="E68" s="11"/>
      <c r="F68" s="12"/>
      <c r="G68" s="12"/>
    </row>
    <row r="69" spans="2:7" ht="12.75">
      <c r="B69" s="10"/>
      <c r="C69" s="10"/>
      <c r="D69" s="11"/>
      <c r="E69" s="11"/>
      <c r="F69" s="12"/>
      <c r="G69" s="12"/>
    </row>
    <row r="70" spans="2:7" ht="12.75">
      <c r="B70" s="10"/>
      <c r="C70" s="10"/>
      <c r="D70" s="11"/>
      <c r="E70" s="11"/>
      <c r="F70" s="12"/>
      <c r="G70" s="12"/>
    </row>
    <row r="71" spans="2:7" ht="12.75">
      <c r="B71" s="10"/>
      <c r="C71" s="10"/>
      <c r="D71" s="11"/>
      <c r="E71" s="11"/>
      <c r="F71" s="12"/>
      <c r="G71" s="12"/>
    </row>
    <row r="72" spans="2:7" ht="12.75">
      <c r="B72" s="10"/>
      <c r="C72" s="10"/>
      <c r="D72" s="11"/>
      <c r="E72" s="11"/>
      <c r="F72" s="12"/>
      <c r="G72" s="12"/>
    </row>
    <row r="73" spans="2:7" ht="12.75">
      <c r="B73" s="10"/>
      <c r="C73" s="10"/>
      <c r="D73" s="11"/>
      <c r="E73" s="11"/>
      <c r="F73" s="12"/>
      <c r="G73" s="12"/>
    </row>
    <row r="74" spans="2:7" ht="12.75">
      <c r="B74" s="10"/>
      <c r="C74" s="10"/>
      <c r="D74" s="11"/>
      <c r="E74" s="11"/>
      <c r="F74" s="12"/>
      <c r="G74" s="12"/>
    </row>
    <row r="75" spans="2:7" ht="12.75">
      <c r="B75" s="10"/>
      <c r="C75" s="10"/>
      <c r="D75" s="11"/>
      <c r="E75" s="11"/>
      <c r="F75" s="12"/>
      <c r="G75" s="12"/>
    </row>
    <row r="76" spans="2:7" ht="12.75">
      <c r="B76" s="10"/>
      <c r="C76" s="10"/>
      <c r="D76" s="11"/>
      <c r="E76" s="11"/>
      <c r="F76" s="12"/>
      <c r="G76" s="12"/>
    </row>
    <row r="77" spans="2:7" ht="12.75">
      <c r="B77" s="10"/>
      <c r="C77" s="10"/>
      <c r="D77" s="11"/>
      <c r="E77" s="11"/>
      <c r="F77" s="12"/>
      <c r="G77" s="12"/>
    </row>
    <row r="78" spans="2:7" ht="12.75">
      <c r="B78" s="10"/>
      <c r="C78" s="10"/>
      <c r="D78" s="11"/>
      <c r="E78" s="11"/>
      <c r="F78" s="12"/>
      <c r="G78" s="12"/>
    </row>
    <row r="79" spans="2:7" ht="12.75">
      <c r="B79" s="10"/>
      <c r="C79" s="10"/>
      <c r="D79" s="11"/>
      <c r="E79" s="11"/>
      <c r="F79" s="12"/>
      <c r="G79" s="12"/>
    </row>
    <row r="80" spans="2:7" ht="12.75">
      <c r="B80" s="10"/>
      <c r="C80" s="10"/>
      <c r="D80" s="11"/>
      <c r="E80" s="11"/>
      <c r="F80" s="12"/>
      <c r="G80" s="12"/>
    </row>
    <row r="81" spans="2:7" ht="12.75">
      <c r="B81" s="10"/>
      <c r="C81" s="10"/>
      <c r="D81" s="11"/>
      <c r="E81" s="11"/>
      <c r="F81" s="12"/>
      <c r="G81" s="12"/>
    </row>
    <row r="82" spans="2:7" ht="12.75">
      <c r="B82" s="10"/>
      <c r="C82" s="10"/>
      <c r="D82" s="11"/>
      <c r="E82" s="11"/>
      <c r="F82" s="12"/>
      <c r="G82" s="12"/>
    </row>
    <row r="83" spans="2:7" ht="12.75">
      <c r="B83" s="10"/>
      <c r="C83" s="10"/>
      <c r="D83" s="11"/>
      <c r="E83" s="11"/>
      <c r="F83" s="12"/>
      <c r="G83" s="12"/>
    </row>
    <row r="84" spans="2:7" ht="12.75">
      <c r="B84" s="10"/>
      <c r="C84" s="10"/>
      <c r="D84" s="11"/>
      <c r="E84" s="11"/>
      <c r="F84" s="12"/>
      <c r="G84" s="12"/>
    </row>
    <row r="85" spans="2:7" ht="12.75">
      <c r="B85" s="10"/>
      <c r="C85" s="10"/>
      <c r="D85" s="11"/>
      <c r="E85" s="11"/>
      <c r="F85" s="12"/>
      <c r="G85" s="12"/>
    </row>
    <row r="86" spans="2:7" ht="12.75">
      <c r="B86" s="10"/>
      <c r="C86" s="10"/>
      <c r="D86" s="11"/>
      <c r="E86" s="11"/>
      <c r="F86" s="12"/>
      <c r="G86" s="12"/>
    </row>
    <row r="87" spans="2:7" ht="12.75">
      <c r="B87" s="10"/>
      <c r="C87" s="10"/>
      <c r="D87" s="11"/>
      <c r="E87" s="11"/>
      <c r="F87" s="12"/>
      <c r="G87" s="12"/>
    </row>
    <row r="88" spans="2:7" ht="12.75">
      <c r="B88" s="10"/>
      <c r="C88" s="10"/>
      <c r="D88" s="11"/>
      <c r="E88" s="11"/>
      <c r="F88" s="12"/>
      <c r="G88" s="12"/>
    </row>
    <row r="89" spans="2:7" ht="12.75">
      <c r="B89" s="10"/>
      <c r="C89" s="10"/>
      <c r="D89" s="11"/>
      <c r="E89" s="11"/>
      <c r="F89" s="12"/>
      <c r="G89" s="12"/>
    </row>
    <row r="90" spans="2:7" ht="12.75">
      <c r="B90" s="10"/>
      <c r="C90" s="10"/>
      <c r="D90" s="11"/>
      <c r="E90" s="11"/>
      <c r="F90" s="12"/>
      <c r="G90" s="12"/>
    </row>
    <row r="91" spans="2:7" ht="12.75">
      <c r="B91" s="10"/>
      <c r="C91" s="10"/>
      <c r="D91" s="11"/>
      <c r="E91" s="11"/>
      <c r="F91" s="12"/>
      <c r="G91" s="12"/>
    </row>
    <row r="92" spans="2:7" ht="12.75">
      <c r="B92" s="10"/>
      <c r="C92" s="10"/>
      <c r="D92" s="11"/>
      <c r="E92" s="11"/>
      <c r="F92" s="12"/>
      <c r="G92" s="12"/>
    </row>
    <row r="93" spans="2:7" ht="12.75">
      <c r="B93" s="10"/>
      <c r="C93" s="10"/>
      <c r="D93" s="11"/>
      <c r="E93" s="11"/>
      <c r="F93" s="12"/>
      <c r="G93" s="12"/>
    </row>
    <row r="94" spans="2:7" ht="12.75">
      <c r="B94" s="10"/>
      <c r="C94" s="10"/>
      <c r="D94" s="11"/>
      <c r="E94" s="11"/>
      <c r="F94" s="12"/>
      <c r="G94" s="12"/>
    </row>
    <row r="95" spans="2:7" ht="12.75">
      <c r="B95" s="10"/>
      <c r="C95" s="10"/>
      <c r="D95" s="11"/>
      <c r="E95" s="11"/>
      <c r="F95" s="12"/>
      <c r="G95" s="12"/>
    </row>
    <row r="96" spans="2:7" ht="12.75">
      <c r="B96" s="10"/>
      <c r="C96" s="10"/>
      <c r="D96" s="11"/>
      <c r="E96" s="11"/>
      <c r="F96" s="12"/>
      <c r="G96" s="12"/>
    </row>
    <row r="97" spans="2:7" ht="12.75">
      <c r="B97" s="10"/>
      <c r="C97" s="10"/>
      <c r="D97" s="11"/>
      <c r="E97" s="11"/>
      <c r="F97" s="12"/>
      <c r="G97" s="12"/>
    </row>
    <row r="98" spans="2:7" ht="12.75">
      <c r="B98" s="10"/>
      <c r="C98" s="10"/>
      <c r="D98" s="11"/>
      <c r="E98" s="11"/>
      <c r="F98" s="10"/>
      <c r="G98" s="10"/>
    </row>
    <row r="99" spans="2:7" ht="12.75">
      <c r="B99" s="10"/>
      <c r="C99" s="10"/>
      <c r="D99" s="11"/>
      <c r="E99" s="11"/>
      <c r="F99" s="10"/>
      <c r="G99" s="10"/>
    </row>
    <row r="100" spans="2:7" ht="12.75">
      <c r="B100" s="10"/>
      <c r="C100" s="10"/>
      <c r="D100" s="11"/>
      <c r="E100" s="11"/>
      <c r="F100" s="10"/>
      <c r="G100" s="10"/>
    </row>
    <row r="101" spans="2:7" ht="12.75">
      <c r="B101" s="10"/>
      <c r="C101" s="10"/>
      <c r="D101" s="11"/>
      <c r="E101" s="11"/>
      <c r="F101" s="10"/>
      <c r="G101" s="10"/>
    </row>
    <row r="102" spans="2:7" ht="12.75">
      <c r="B102" s="10"/>
      <c r="C102" s="10"/>
      <c r="D102" s="11"/>
      <c r="E102" s="11"/>
      <c r="F102" s="10"/>
      <c r="G102" s="10"/>
    </row>
    <row r="103" spans="2:7" ht="12.75">
      <c r="B103" s="10"/>
      <c r="C103" s="10"/>
      <c r="D103" s="11"/>
      <c r="E103" s="11"/>
      <c r="F103" s="10"/>
      <c r="G103" s="10"/>
    </row>
    <row r="104" spans="2:7" ht="12.75">
      <c r="B104" s="10"/>
      <c r="C104" s="10"/>
      <c r="D104" s="11"/>
      <c r="E104" s="11"/>
      <c r="F104" s="10"/>
      <c r="G104" s="10"/>
    </row>
    <row r="105" spans="2:7" ht="12.75">
      <c r="B105" s="10"/>
      <c r="C105" s="10"/>
      <c r="D105" s="11"/>
      <c r="E105" s="11"/>
      <c r="F105" s="10"/>
      <c r="G105" s="10"/>
    </row>
    <row r="106" spans="2:7" ht="12.75">
      <c r="B106" s="10"/>
      <c r="C106" s="10"/>
      <c r="D106" s="11"/>
      <c r="E106" s="11"/>
      <c r="F106" s="10"/>
      <c r="G106" s="10"/>
    </row>
    <row r="107" spans="2:7" ht="12.75">
      <c r="B107" s="10"/>
      <c r="C107" s="10"/>
      <c r="D107" s="11"/>
      <c r="E107" s="11"/>
      <c r="F107" s="10"/>
      <c r="G107" s="10"/>
    </row>
    <row r="108" spans="2:7" ht="12.75">
      <c r="B108" s="10"/>
      <c r="C108" s="10"/>
      <c r="D108" s="11"/>
      <c r="E108" s="11"/>
      <c r="F108" s="10"/>
      <c r="G108" s="10"/>
    </row>
    <row r="109" spans="2:7" ht="12.75">
      <c r="B109" s="10"/>
      <c r="C109" s="10"/>
      <c r="D109" s="11"/>
      <c r="E109" s="11"/>
      <c r="F109" s="10"/>
      <c r="G109" s="10"/>
    </row>
    <row r="110" spans="2:7" ht="12.75">
      <c r="B110" s="10"/>
      <c r="C110" s="10"/>
      <c r="D110" s="11"/>
      <c r="E110" s="11"/>
      <c r="F110" s="10"/>
      <c r="G110" s="10"/>
    </row>
    <row r="111" spans="2:7" ht="12.75">
      <c r="B111" s="10"/>
      <c r="C111" s="10"/>
      <c r="D111" s="11"/>
      <c r="E111" s="11"/>
      <c r="F111" s="10"/>
      <c r="G111" s="10"/>
    </row>
    <row r="112" spans="2:7" ht="12.75">
      <c r="B112" s="10"/>
      <c r="C112" s="10"/>
      <c r="D112" s="11"/>
      <c r="E112" s="11"/>
      <c r="F112" s="10"/>
      <c r="G112" s="10"/>
    </row>
    <row r="113" spans="2:7" ht="12.75">
      <c r="B113" s="10"/>
      <c r="C113" s="10"/>
      <c r="D113" s="11"/>
      <c r="E113" s="11"/>
      <c r="F113" s="10"/>
      <c r="G113" s="10"/>
    </row>
    <row r="114" spans="2:7" ht="12.75">
      <c r="B114" s="10"/>
      <c r="C114" s="10"/>
      <c r="D114" s="11"/>
      <c r="E114" s="11"/>
      <c r="F114" s="10"/>
      <c r="G114" s="10"/>
    </row>
    <row r="115" spans="2:7" ht="12.75">
      <c r="B115" s="10"/>
      <c r="C115" s="10"/>
      <c r="D115" s="11"/>
      <c r="E115" s="11"/>
      <c r="F115" s="10"/>
      <c r="G115" s="10"/>
    </row>
    <row r="116" spans="2:7" ht="12.75">
      <c r="B116" s="10"/>
      <c r="C116" s="10"/>
      <c r="D116" s="11"/>
      <c r="E116" s="11"/>
      <c r="F116" s="10"/>
      <c r="G116" s="10"/>
    </row>
    <row r="117" spans="2:7" ht="12.75">
      <c r="B117" s="10"/>
      <c r="C117" s="10"/>
      <c r="D117" s="11"/>
      <c r="E117" s="11"/>
      <c r="F117" s="10"/>
      <c r="G117" s="10"/>
    </row>
    <row r="118" spans="2:7" ht="12.75">
      <c r="B118" s="10"/>
      <c r="C118" s="10"/>
      <c r="D118" s="11"/>
      <c r="E118" s="11"/>
      <c r="F118" s="10"/>
      <c r="G118" s="10"/>
    </row>
    <row r="119" spans="2:7" ht="12.75">
      <c r="B119" s="10"/>
      <c r="C119" s="10"/>
      <c r="D119" s="11"/>
      <c r="E119" s="11"/>
      <c r="F119" s="10"/>
      <c r="G119" s="10"/>
    </row>
    <row r="120" spans="2:7" ht="12.75">
      <c r="B120" s="10"/>
      <c r="C120" s="10"/>
      <c r="D120" s="11"/>
      <c r="E120" s="11"/>
      <c r="F120" s="10"/>
      <c r="G120" s="10"/>
    </row>
    <row r="121" spans="2:7" ht="12.75">
      <c r="B121" s="10"/>
      <c r="C121" s="10"/>
      <c r="D121" s="11"/>
      <c r="E121" s="11"/>
      <c r="F121" s="10"/>
      <c r="G121" s="10"/>
    </row>
    <row r="122" spans="2:7" ht="12.75">
      <c r="B122" s="10"/>
      <c r="C122" s="10"/>
      <c r="D122" s="11"/>
      <c r="E122" s="11"/>
      <c r="F122" s="10"/>
      <c r="G122" s="10"/>
    </row>
    <row r="123" spans="2:7" ht="12.75">
      <c r="B123" s="10"/>
      <c r="C123" s="10"/>
      <c r="D123" s="11"/>
      <c r="E123" s="11"/>
      <c r="F123" s="10"/>
      <c r="G123" s="10"/>
    </row>
    <row r="124" spans="2:7" ht="12.75">
      <c r="B124" s="10"/>
      <c r="C124" s="10"/>
      <c r="D124" s="11"/>
      <c r="E124" s="11"/>
      <c r="F124" s="10"/>
      <c r="G124" s="10"/>
    </row>
    <row r="125" spans="2:7" ht="12.75">
      <c r="B125" s="10"/>
      <c r="C125" s="10"/>
      <c r="D125" s="11"/>
      <c r="E125" s="11"/>
      <c r="F125" s="10"/>
      <c r="G125" s="10"/>
    </row>
    <row r="126" spans="2:7" ht="12.75">
      <c r="B126" s="10"/>
      <c r="C126" s="10"/>
      <c r="D126" s="11"/>
      <c r="E126" s="11"/>
      <c r="F126" s="10"/>
      <c r="G126" s="10"/>
    </row>
    <row r="127" spans="2:7" ht="12.75">
      <c r="B127" s="10"/>
      <c r="C127" s="10"/>
      <c r="D127" s="11"/>
      <c r="E127" s="11"/>
      <c r="F127" s="10"/>
      <c r="G127" s="10"/>
    </row>
    <row r="128" spans="2:7" ht="12.75">
      <c r="B128" s="10"/>
      <c r="C128" s="10"/>
      <c r="D128" s="11"/>
      <c r="E128" s="11"/>
      <c r="F128" s="10"/>
      <c r="G128" s="10"/>
    </row>
    <row r="129" spans="2:7" ht="12.75">
      <c r="B129" s="10"/>
      <c r="C129" s="10"/>
      <c r="D129" s="11"/>
      <c r="E129" s="11"/>
      <c r="F129" s="10"/>
      <c r="G129" s="10"/>
    </row>
    <row r="130" spans="2:7" ht="12.75">
      <c r="B130" s="10"/>
      <c r="C130" s="10"/>
      <c r="D130" s="11"/>
      <c r="E130" s="11"/>
      <c r="F130" s="10"/>
      <c r="G130" s="10"/>
    </row>
    <row r="131" spans="2:7" ht="12.75">
      <c r="B131" s="10"/>
      <c r="C131" s="10"/>
      <c r="D131" s="11"/>
      <c r="E131" s="11"/>
      <c r="F131" s="10"/>
      <c r="G131" s="10"/>
    </row>
    <row r="132" spans="2:7" ht="12.75">
      <c r="B132" s="10"/>
      <c r="C132" s="10"/>
      <c r="D132" s="11"/>
      <c r="E132" s="11"/>
      <c r="F132" s="10"/>
      <c r="G132" s="10"/>
    </row>
    <row r="133" spans="2:7" ht="12.75">
      <c r="B133" s="10"/>
      <c r="C133" s="10"/>
      <c r="D133" s="11"/>
      <c r="E133" s="11"/>
      <c r="F133" s="10"/>
      <c r="G133" s="10"/>
    </row>
    <row r="134" spans="2:7" ht="12.75">
      <c r="B134" s="10"/>
      <c r="C134" s="10"/>
      <c r="D134" s="11"/>
      <c r="E134" s="11"/>
      <c r="F134" s="10"/>
      <c r="G134" s="10"/>
    </row>
    <row r="135" spans="2:7" ht="12.75">
      <c r="B135" s="10"/>
      <c r="C135" s="10"/>
      <c r="D135" s="11"/>
      <c r="E135" s="11"/>
      <c r="F135" s="10"/>
      <c r="G135" s="10"/>
    </row>
    <row r="136" spans="2:7" ht="12.75">
      <c r="B136" s="10"/>
      <c r="C136" s="10"/>
      <c r="D136" s="11"/>
      <c r="E136" s="11"/>
      <c r="F136" s="10"/>
      <c r="G136" s="10"/>
    </row>
    <row r="137" spans="2:7" ht="12.75">
      <c r="B137" s="10"/>
      <c r="C137" s="10"/>
      <c r="D137" s="11"/>
      <c r="E137" s="11"/>
      <c r="F137" s="10"/>
      <c r="G137" s="10"/>
    </row>
    <row r="138" spans="2:7" ht="12.75">
      <c r="B138" s="10"/>
      <c r="C138" s="10"/>
      <c r="D138" s="11"/>
      <c r="E138" s="11"/>
      <c r="F138" s="10"/>
      <c r="G138" s="10"/>
    </row>
    <row r="139" spans="2:7" ht="12.75">
      <c r="B139" s="10"/>
      <c r="C139" s="10"/>
      <c r="D139" s="11"/>
      <c r="E139" s="11"/>
      <c r="F139" s="10"/>
      <c r="G139" s="10"/>
    </row>
    <row r="140" spans="2:7" ht="12.75">
      <c r="B140" s="10"/>
      <c r="C140" s="10"/>
      <c r="D140" s="11"/>
      <c r="E140" s="11"/>
      <c r="F140" s="10"/>
      <c r="G140" s="10"/>
    </row>
    <row r="141" spans="2:7" ht="12.75">
      <c r="B141" s="10"/>
      <c r="C141" s="10"/>
      <c r="D141" s="11"/>
      <c r="E141" s="11"/>
      <c r="F141" s="10"/>
      <c r="G141" s="10"/>
    </row>
    <row r="142" spans="2:7" ht="12.75">
      <c r="B142" s="10"/>
      <c r="C142" s="10"/>
      <c r="D142" s="11"/>
      <c r="E142" s="11"/>
      <c r="F142" s="10"/>
      <c r="G142" s="10"/>
    </row>
    <row r="143" spans="2:7" ht="12.75">
      <c r="B143" s="10"/>
      <c r="C143" s="10"/>
      <c r="D143" s="11"/>
      <c r="E143" s="11"/>
      <c r="F143" s="10"/>
      <c r="G143" s="10"/>
    </row>
    <row r="144" spans="2:7" ht="12.75">
      <c r="B144" s="10"/>
      <c r="C144" s="10"/>
      <c r="D144" s="11"/>
      <c r="E144" s="11"/>
      <c r="F144" s="10"/>
      <c r="G144" s="10"/>
    </row>
    <row r="145" spans="2:7" ht="12.75">
      <c r="B145" s="10"/>
      <c r="C145" s="10"/>
      <c r="D145" s="11"/>
      <c r="E145" s="11"/>
      <c r="F145" s="10"/>
      <c r="G145" s="10"/>
    </row>
    <row r="146" spans="2:7" ht="12.75">
      <c r="B146" s="10"/>
      <c r="C146" s="10"/>
      <c r="D146" s="11"/>
      <c r="E146" s="11"/>
      <c r="F146" s="10"/>
      <c r="G146" s="10"/>
    </row>
    <row r="147" spans="2:7" ht="12.75">
      <c r="B147" s="10"/>
      <c r="C147" s="10"/>
      <c r="D147" s="11"/>
      <c r="E147" s="11"/>
      <c r="F147" s="10"/>
      <c r="G147" s="10"/>
    </row>
    <row r="148" spans="2:7" ht="12.75">
      <c r="B148" s="10"/>
      <c r="C148" s="10"/>
      <c r="D148" s="11"/>
      <c r="E148" s="11"/>
      <c r="F148" s="10"/>
      <c r="G148" s="10"/>
    </row>
    <row r="149" spans="2:7" ht="12.75">
      <c r="B149" s="10"/>
      <c r="C149" s="10"/>
      <c r="D149" s="11"/>
      <c r="E149" s="11"/>
      <c r="F149" s="10"/>
      <c r="G149" s="10"/>
    </row>
    <row r="150" spans="2:7" ht="12.75">
      <c r="B150" s="10"/>
      <c r="C150" s="10"/>
      <c r="D150" s="11"/>
      <c r="E150" s="11"/>
      <c r="F150" s="10"/>
      <c r="G150" s="10"/>
    </row>
    <row r="151" spans="2:7" ht="12.75">
      <c r="B151" s="10"/>
      <c r="C151" s="10"/>
      <c r="D151" s="11"/>
      <c r="E151" s="11"/>
      <c r="F151" s="10"/>
      <c r="G151" s="10"/>
    </row>
    <row r="152" spans="2:7" ht="12.75">
      <c r="B152" s="10"/>
      <c r="C152" s="10"/>
      <c r="D152" s="11"/>
      <c r="E152" s="11"/>
      <c r="F152" s="10"/>
      <c r="G152" s="10"/>
    </row>
    <row r="153" spans="2:7" ht="12.75">
      <c r="B153" s="10"/>
      <c r="C153" s="10"/>
      <c r="D153" s="11"/>
      <c r="E153" s="11"/>
      <c r="F153" s="10"/>
      <c r="G153" s="10"/>
    </row>
    <row r="154" spans="2:7" ht="12.75">
      <c r="B154" s="10"/>
      <c r="C154" s="10"/>
      <c r="D154" s="11"/>
      <c r="E154" s="11"/>
      <c r="F154" s="10"/>
      <c r="G154" s="10"/>
    </row>
    <row r="155" spans="2:7" ht="12.75">
      <c r="B155" s="10"/>
      <c r="C155" s="10"/>
      <c r="D155" s="11"/>
      <c r="E155" s="11"/>
      <c r="F155" s="10"/>
      <c r="G155" s="10"/>
    </row>
    <row r="156" spans="2:7" ht="12.75">
      <c r="B156" s="10"/>
      <c r="C156" s="10"/>
      <c r="D156" s="11"/>
      <c r="E156" s="11"/>
      <c r="F156" s="10"/>
      <c r="G156" s="10"/>
    </row>
    <row r="157" spans="2:7" ht="12.75">
      <c r="B157" s="10"/>
      <c r="C157" s="10"/>
      <c r="D157" s="11"/>
      <c r="E157" s="11"/>
      <c r="F157" s="10"/>
      <c r="G157" s="10"/>
    </row>
    <row r="158" spans="2:7" ht="12.75">
      <c r="B158" s="10"/>
      <c r="C158" s="10"/>
      <c r="D158" s="11"/>
      <c r="E158" s="11"/>
      <c r="F158" s="10"/>
      <c r="G158" s="10"/>
    </row>
    <row r="159" spans="2:7" ht="12.75">
      <c r="B159" s="10"/>
      <c r="C159" s="10"/>
      <c r="D159" s="11"/>
      <c r="E159" s="11"/>
      <c r="F159" s="10"/>
      <c r="G159" s="10"/>
    </row>
    <row r="160" spans="2:7" ht="12.75">
      <c r="B160" s="10"/>
      <c r="C160" s="10"/>
      <c r="D160" s="11"/>
      <c r="E160" s="11"/>
      <c r="F160" s="10"/>
      <c r="G160" s="10"/>
    </row>
    <row r="161" spans="2:7" ht="12.75">
      <c r="B161" s="10"/>
      <c r="C161" s="10"/>
      <c r="D161" s="11"/>
      <c r="E161" s="11"/>
      <c r="F161" s="10"/>
      <c r="G161" s="10"/>
    </row>
    <row r="162" spans="2:7" ht="12.75">
      <c r="B162" s="10"/>
      <c r="C162" s="10"/>
      <c r="D162" s="11"/>
      <c r="E162" s="11"/>
      <c r="F162" s="10"/>
      <c r="G162" s="10"/>
    </row>
    <row r="163" spans="2:7" ht="12.75">
      <c r="B163" s="10"/>
      <c r="C163" s="10"/>
      <c r="D163" s="11"/>
      <c r="E163" s="11"/>
      <c r="F163" s="10"/>
      <c r="G163" s="10"/>
    </row>
    <row r="164" spans="2:7" ht="12.75">
      <c r="B164" s="10"/>
      <c r="C164" s="10"/>
      <c r="D164" s="11"/>
      <c r="E164" s="11"/>
      <c r="F164" s="10"/>
      <c r="G164" s="10"/>
    </row>
    <row r="165" spans="2:7" ht="12.75">
      <c r="B165" s="10"/>
      <c r="C165" s="10"/>
      <c r="D165" s="11"/>
      <c r="E165" s="11"/>
      <c r="F165" s="10"/>
      <c r="G165" s="10"/>
    </row>
  </sheetData>
  <sheetProtection password="CB89" sheet="1" objects="1" scenarios="1"/>
  <mergeCells count="40">
    <mergeCell ref="B21:C21"/>
    <mergeCell ref="B22:C22"/>
    <mergeCell ref="E32:G32"/>
    <mergeCell ref="I36:K36"/>
    <mergeCell ref="I35:K35"/>
    <mergeCell ref="B23:G23"/>
    <mergeCell ref="B24:C24"/>
    <mergeCell ref="A14:G14"/>
    <mergeCell ref="B20:C20"/>
    <mergeCell ref="C18:D18"/>
    <mergeCell ref="A19:G19"/>
    <mergeCell ref="C15:D15"/>
    <mergeCell ref="A16:G16"/>
    <mergeCell ref="C17:D17"/>
    <mergeCell ref="A7:C7"/>
    <mergeCell ref="D7:E7"/>
    <mergeCell ref="E11:G11"/>
    <mergeCell ref="B8:G8"/>
    <mergeCell ref="B10:D10"/>
    <mergeCell ref="C13:D13"/>
    <mergeCell ref="B11:D11"/>
    <mergeCell ref="B38:G38"/>
    <mergeCell ref="B25:C25"/>
    <mergeCell ref="B26:C26"/>
    <mergeCell ref="B27:C27"/>
    <mergeCell ref="B28:C28"/>
    <mergeCell ref="B29:G29"/>
    <mergeCell ref="B37:G37"/>
    <mergeCell ref="B33:E33"/>
    <mergeCell ref="B34:E34"/>
    <mergeCell ref="A1:G1"/>
    <mergeCell ref="A3:G3"/>
    <mergeCell ref="A2:G2"/>
    <mergeCell ref="A4:C4"/>
    <mergeCell ref="D4:E4"/>
    <mergeCell ref="F4:G7"/>
    <mergeCell ref="A5:C5"/>
    <mergeCell ref="D5:E5"/>
    <mergeCell ref="A6:C6"/>
    <mergeCell ref="D6:E6"/>
  </mergeCells>
  <printOptions/>
  <pageMargins left="0.7874015748031497" right="0" top="0.3937007874015748" bottom="0.5511811023622047" header="0" footer="0.3937007874015748"/>
  <pageSetup horizontalDpi="300" verticalDpi="300" orientation="portrait" paperSize="9" scale="87" r:id="rId2"/>
  <headerFooter alignWithMargins="0">
    <oddFooter>&amp;L      2017 PF-Verwendungsnachweis über 1.000 €                         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56"/>
  <sheetViews>
    <sheetView zoomScalePageLayoutView="0" workbookViewId="0" topLeftCell="B79">
      <selection activeCell="I95" sqref="I95"/>
    </sheetView>
  </sheetViews>
  <sheetFormatPr defaultColWidth="11.421875" defaultRowHeight="12.75"/>
  <cols>
    <col min="1" max="1" width="8.57421875" style="86" customWidth="1"/>
    <col min="2" max="2" width="21.7109375" style="86" customWidth="1"/>
    <col min="3" max="3" width="12.421875" style="86" customWidth="1"/>
    <col min="4" max="4" width="5.7109375" style="158" customWidth="1"/>
    <col min="5" max="6" width="11.7109375" style="158" customWidth="1"/>
    <col min="7" max="7" width="11.7109375" style="218" customWidth="1"/>
    <col min="8" max="8" width="9.8515625" style="218" customWidth="1"/>
    <col min="9" max="9" width="11.7109375" style="156" customWidth="1"/>
    <col min="10" max="10" width="7.421875" style="155" customWidth="1"/>
    <col min="11" max="11" width="8.00390625" style="18" hidden="1" customWidth="1"/>
    <col min="12" max="12" width="11.28125" style="156" customWidth="1"/>
    <col min="13" max="13" width="14.7109375" style="156" customWidth="1"/>
    <col min="14" max="14" width="17.00390625" style="156" customWidth="1"/>
    <col min="15" max="15" width="17.57421875" style="0" customWidth="1"/>
    <col min="18" max="18" width="30.421875" style="0" customWidth="1"/>
    <col min="26" max="16384" width="11.421875" style="156" customWidth="1"/>
  </cols>
  <sheetData>
    <row r="1" spans="1:41" s="153" customFormat="1" ht="60" customHeight="1">
      <c r="A1" s="393" t="s">
        <v>1</v>
      </c>
      <c r="B1" s="394"/>
      <c r="C1" s="394"/>
      <c r="D1" s="394"/>
      <c r="E1" s="394"/>
      <c r="F1" s="394"/>
      <c r="G1" s="394"/>
      <c r="H1" s="394"/>
      <c r="I1" s="395"/>
      <c r="J1" s="150"/>
      <c r="K1" s="151"/>
      <c r="L1" s="152"/>
      <c r="M1" s="152"/>
      <c r="N1" s="152"/>
      <c r="O1"/>
      <c r="P1"/>
      <c r="Q1"/>
      <c r="R1"/>
      <c r="S1"/>
      <c r="T1"/>
      <c r="U1"/>
      <c r="V1"/>
      <c r="W1"/>
      <c r="X1"/>
      <c r="Y1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</row>
    <row r="2" spans="1:41" s="154" customFormat="1" ht="12.75" customHeight="1" thickBot="1">
      <c r="A2" s="484" t="s">
        <v>2</v>
      </c>
      <c r="B2" s="485"/>
      <c r="C2" s="485"/>
      <c r="D2" s="485"/>
      <c r="E2" s="485"/>
      <c r="F2" s="485"/>
      <c r="G2" s="485"/>
      <c r="H2" s="485"/>
      <c r="I2" s="486"/>
      <c r="J2" s="150"/>
      <c r="K2" s="151"/>
      <c r="L2" s="152"/>
      <c r="M2" s="152"/>
      <c r="N2" s="152"/>
      <c r="O2"/>
      <c r="P2"/>
      <c r="Q2"/>
      <c r="R2"/>
      <c r="S2"/>
      <c r="T2"/>
      <c r="U2"/>
      <c r="V2"/>
      <c r="W2"/>
      <c r="X2"/>
      <c r="Y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</row>
    <row r="3" spans="1:9" ht="27.75" customHeight="1" thickBot="1">
      <c r="A3" s="476" t="s">
        <v>123</v>
      </c>
      <c r="B3" s="477"/>
      <c r="C3" s="477"/>
      <c r="D3" s="477"/>
      <c r="E3" s="477"/>
      <c r="F3" s="477"/>
      <c r="G3" s="477"/>
      <c r="H3" s="477"/>
      <c r="I3" s="478"/>
    </row>
    <row r="4" spans="1:9" ht="21" customHeight="1" thickBot="1">
      <c r="A4" s="496" t="s">
        <v>94</v>
      </c>
      <c r="B4" s="497"/>
      <c r="C4" s="498">
        <f>+'V-01'!D4:D4</f>
        <v>0</v>
      </c>
      <c r="D4" s="499"/>
      <c r="E4" s="499"/>
      <c r="F4" s="500"/>
      <c r="G4" s="490" t="s">
        <v>11</v>
      </c>
      <c r="H4" s="490"/>
      <c r="I4" s="491"/>
    </row>
    <row r="5" spans="1:9" ht="21" customHeight="1" thickBot="1">
      <c r="A5" s="488" t="s">
        <v>95</v>
      </c>
      <c r="B5" s="489"/>
      <c r="C5" s="487">
        <f>+'V-01'!D5:D5</f>
        <v>0</v>
      </c>
      <c r="D5" s="482"/>
      <c r="E5" s="482"/>
      <c r="F5" s="483"/>
      <c r="G5" s="492"/>
      <c r="H5" s="492"/>
      <c r="I5" s="493"/>
    </row>
    <row r="6" spans="1:9" ht="21" customHeight="1" thickBot="1">
      <c r="A6" s="479" t="s">
        <v>156</v>
      </c>
      <c r="B6" s="480"/>
      <c r="C6" s="481">
        <f>+'V-01'!D6:D6</f>
        <v>0</v>
      </c>
      <c r="D6" s="482"/>
      <c r="E6" s="482"/>
      <c r="F6" s="483"/>
      <c r="G6" s="492"/>
      <c r="H6" s="492"/>
      <c r="I6" s="493"/>
    </row>
    <row r="7" spans="1:9" ht="21" customHeight="1" thickBot="1">
      <c r="A7" s="501" t="s">
        <v>37</v>
      </c>
      <c r="B7" s="502"/>
      <c r="C7" s="503">
        <f>+'V-01'!D7:D7</f>
        <v>0</v>
      </c>
      <c r="D7" s="504"/>
      <c r="E7" s="504"/>
      <c r="F7" s="505"/>
      <c r="G7" s="494"/>
      <c r="H7" s="494"/>
      <c r="I7" s="495"/>
    </row>
    <row r="8" spans="1:25" s="160" customFormat="1" ht="21" customHeight="1" thickBot="1">
      <c r="A8" s="272"/>
      <c r="B8" s="273"/>
      <c r="C8" s="273"/>
      <c r="D8" s="273"/>
      <c r="E8" s="273"/>
      <c r="F8" s="273"/>
      <c r="G8" s="288" t="s">
        <v>135</v>
      </c>
      <c r="H8" s="252"/>
      <c r="I8" s="289">
        <f>+C4</f>
        <v>0</v>
      </c>
      <c r="J8" s="159"/>
      <c r="K8" s="25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14" ht="31.5" customHeight="1" thickBot="1">
      <c r="A9" s="508"/>
      <c r="B9" s="509"/>
      <c r="C9" s="510" t="s">
        <v>98</v>
      </c>
      <c r="D9" s="511"/>
      <c r="E9" s="511"/>
      <c r="F9" s="512"/>
      <c r="G9" s="271">
        <f>+G37-G69</f>
        <v>0</v>
      </c>
      <c r="H9" s="271"/>
      <c r="I9" s="271">
        <f>+I37-I69</f>
        <v>0</v>
      </c>
      <c r="K9" s="233"/>
      <c r="L9" s="234" t="s">
        <v>124</v>
      </c>
      <c r="M9" s="235" t="s">
        <v>125</v>
      </c>
      <c r="N9"/>
    </row>
    <row r="10" spans="1:25" s="162" customFormat="1" ht="27" customHeight="1">
      <c r="A10" s="506" t="s">
        <v>44</v>
      </c>
      <c r="B10" s="507"/>
      <c r="C10" s="507"/>
      <c r="D10" s="507"/>
      <c r="E10" s="507"/>
      <c r="F10" s="169" t="e">
        <f>G10/G37</f>
        <v>#DIV/0!</v>
      </c>
      <c r="G10" s="219">
        <f>SUM(G11:G22)</f>
        <v>0</v>
      </c>
      <c r="H10" s="121" t="str">
        <f>IF(L10+M10=0," ","?")</f>
        <v> </v>
      </c>
      <c r="I10" s="219">
        <f>SUM(I11:I22)</f>
        <v>0</v>
      </c>
      <c r="J10" s="161"/>
      <c r="K10" s="20">
        <f>IF(G10=0,,(I10/G10)-1)</f>
        <v>0</v>
      </c>
      <c r="L10" s="236" t="str">
        <f>IF(K10&lt;=-20%,K10,"0")</f>
        <v>0</v>
      </c>
      <c r="M10" s="237" t="str">
        <f>IF(K10&gt;=20%,K10,"0")</f>
        <v>0</v>
      </c>
      <c r="N10" s="79"/>
      <c r="O10"/>
      <c r="P10"/>
      <c r="Q10"/>
      <c r="R10"/>
      <c r="S10"/>
      <c r="T10"/>
      <c r="U10"/>
      <c r="V10"/>
      <c r="W10"/>
      <c r="X10"/>
      <c r="Y10"/>
    </row>
    <row r="11" spans="1:25" s="164" customFormat="1" ht="21" customHeight="1">
      <c r="A11" s="163"/>
      <c r="B11" s="517" t="s">
        <v>154</v>
      </c>
      <c r="C11" s="518"/>
      <c r="D11" s="518"/>
      <c r="E11" s="518"/>
      <c r="F11" s="519"/>
      <c r="G11" s="221">
        <f>+'V-01'!D21</f>
        <v>0</v>
      </c>
      <c r="H11" s="232" t="str">
        <f>IF(L11+M11=0," ","?")</f>
        <v> </v>
      </c>
      <c r="I11" s="221">
        <f>+'V-01'!D22-'V-01'!G21</f>
        <v>0</v>
      </c>
      <c r="J11" s="161"/>
      <c r="K11" s="20">
        <f>IF(G11=0,,(I11/G11)-1)</f>
        <v>0</v>
      </c>
      <c r="L11" s="22" t="str">
        <f>IF(K11&lt;=-20%,K11,"0")</f>
        <v>0</v>
      </c>
      <c r="M11" s="238" t="str">
        <f>IF(K11&gt;=20%,K11,"0")</f>
        <v>0</v>
      </c>
      <c r="N11" s="241"/>
      <c r="O11"/>
      <c r="P11"/>
      <c r="Q11"/>
      <c r="R11"/>
      <c r="S11"/>
      <c r="T11"/>
      <c r="U11"/>
      <c r="V11"/>
      <c r="W11"/>
      <c r="X11"/>
      <c r="Y11"/>
    </row>
    <row r="12" spans="1:25" s="164" customFormat="1" ht="21" customHeight="1">
      <c r="A12" s="163"/>
      <c r="B12" s="525" t="s">
        <v>158</v>
      </c>
      <c r="C12" s="525"/>
      <c r="D12" s="526"/>
      <c r="E12" s="526"/>
      <c r="F12" s="527"/>
      <c r="G12" s="220"/>
      <c r="H12" s="232" t="str">
        <f aca="true" t="shared" si="0" ref="H12:H22">IF(L12+M12=0," ","?")</f>
        <v> </v>
      </c>
      <c r="I12" s="220"/>
      <c r="J12" s="161"/>
      <c r="K12" s="20">
        <f aca="true" t="shared" si="1" ref="K12:K71">IF(G12=0,,(I12/G12)-1)</f>
        <v>0</v>
      </c>
      <c r="L12" s="22" t="str">
        <f>IF(K12&lt;=-20%,K12,"0")</f>
        <v>0</v>
      </c>
      <c r="M12" s="238" t="str">
        <f>IF(K12&gt;=20%,K12,"0")</f>
        <v>0</v>
      </c>
      <c r="N12" s="241"/>
      <c r="O12"/>
      <c r="P12"/>
      <c r="Q12"/>
      <c r="R12"/>
      <c r="S12"/>
      <c r="T12"/>
      <c r="U12"/>
      <c r="V12"/>
      <c r="W12"/>
      <c r="X12"/>
      <c r="Y12"/>
    </row>
    <row r="13" spans="1:13" ht="21" customHeight="1">
      <c r="A13" s="282"/>
      <c r="B13" s="517" t="s">
        <v>159</v>
      </c>
      <c r="C13" s="517"/>
      <c r="D13" s="517"/>
      <c r="E13" s="517"/>
      <c r="F13" s="528"/>
      <c r="G13" s="220"/>
      <c r="H13" s="232" t="str">
        <f t="shared" si="0"/>
        <v> </v>
      </c>
      <c r="I13" s="220"/>
      <c r="J13" s="161"/>
      <c r="K13" s="20">
        <f>IF(G13=0,,(I13/G13)-1)</f>
        <v>0</v>
      </c>
      <c r="L13" s="22" t="str">
        <f>IF(K13&lt;=-20%,K13,"0")</f>
        <v>0</v>
      </c>
      <c r="M13" s="238" t="str">
        <f>IF(K13&gt;=20%,K13,"0")</f>
        <v>0</v>
      </c>
    </row>
    <row r="14" spans="1:25" s="164" customFormat="1" ht="21" customHeight="1">
      <c r="A14" s="163"/>
      <c r="B14" s="517" t="s">
        <v>133</v>
      </c>
      <c r="C14" s="517"/>
      <c r="D14" s="517"/>
      <c r="E14" s="517"/>
      <c r="F14" s="528"/>
      <c r="G14" s="220"/>
      <c r="H14" s="232" t="str">
        <f t="shared" si="0"/>
        <v> </v>
      </c>
      <c r="I14" s="220"/>
      <c r="J14" s="161"/>
      <c r="K14" s="20">
        <f t="shared" si="1"/>
        <v>0</v>
      </c>
      <c r="L14" s="22" t="str">
        <f aca="true" t="shared" si="2" ref="L14:L75">IF(K14&lt;=-20%,K14,"0")</f>
        <v>0</v>
      </c>
      <c r="M14" s="238" t="str">
        <f aca="true" t="shared" si="3" ref="M14:M23">IF(K14&gt;=20%,K14,"0")</f>
        <v>0</v>
      </c>
      <c r="N14" s="241"/>
      <c r="O14"/>
      <c r="P14"/>
      <c r="Q14"/>
      <c r="R14"/>
      <c r="S14"/>
      <c r="T14"/>
      <c r="U14"/>
      <c r="V14"/>
      <c r="W14"/>
      <c r="X14"/>
      <c r="Y14"/>
    </row>
    <row r="15" spans="1:25" s="164" customFormat="1" ht="30.75" customHeight="1">
      <c r="A15" s="163"/>
      <c r="B15" s="529" t="s">
        <v>99</v>
      </c>
      <c r="C15" s="529"/>
      <c r="D15" s="529"/>
      <c r="E15" s="529"/>
      <c r="F15" s="530"/>
      <c r="G15" s="220"/>
      <c r="H15" s="232" t="str">
        <f t="shared" si="0"/>
        <v> </v>
      </c>
      <c r="I15" s="220"/>
      <c r="J15" s="161"/>
      <c r="K15" s="20">
        <f>IF(G15=0,,(I15/G15)-1)</f>
        <v>0</v>
      </c>
      <c r="L15" s="22" t="str">
        <f>IF(K15&lt;=-20%,K15,"0")</f>
        <v>0</v>
      </c>
      <c r="M15" s="238" t="str">
        <f>IF(K15&gt;=20%,K15,"0")</f>
        <v>0</v>
      </c>
      <c r="N15" s="241"/>
      <c r="O15"/>
      <c r="P15"/>
      <c r="Q15"/>
      <c r="R15"/>
      <c r="S15"/>
      <c r="T15"/>
      <c r="U15"/>
      <c r="V15"/>
      <c r="W15"/>
      <c r="X15"/>
      <c r="Y15"/>
    </row>
    <row r="16" spans="1:25" s="164" customFormat="1" ht="21" customHeight="1">
      <c r="A16" s="46"/>
      <c r="B16" s="520"/>
      <c r="C16" s="520"/>
      <c r="D16" s="520"/>
      <c r="E16" s="520"/>
      <c r="F16" s="521"/>
      <c r="G16" s="220"/>
      <c r="H16" s="232" t="str">
        <f t="shared" si="0"/>
        <v> </v>
      </c>
      <c r="I16" s="220"/>
      <c r="J16" s="161"/>
      <c r="K16" s="20">
        <f t="shared" si="1"/>
        <v>0</v>
      </c>
      <c r="L16" s="22" t="str">
        <f t="shared" si="2"/>
        <v>0</v>
      </c>
      <c r="M16" s="238" t="str">
        <f t="shared" si="3"/>
        <v>0</v>
      </c>
      <c r="N16" s="241"/>
      <c r="O16"/>
      <c r="P16"/>
      <c r="Q16"/>
      <c r="R16"/>
      <c r="S16"/>
      <c r="T16"/>
      <c r="U16"/>
      <c r="V16"/>
      <c r="W16"/>
      <c r="X16"/>
      <c r="Y16"/>
    </row>
    <row r="17" spans="1:25" s="164" customFormat="1" ht="21" customHeight="1">
      <c r="A17" s="46"/>
      <c r="B17" s="474"/>
      <c r="C17" s="474"/>
      <c r="D17" s="474"/>
      <c r="E17" s="474"/>
      <c r="F17" s="475"/>
      <c r="G17" s="220"/>
      <c r="H17" s="232" t="str">
        <f t="shared" si="0"/>
        <v> </v>
      </c>
      <c r="I17" s="220"/>
      <c r="J17" s="161"/>
      <c r="K17" s="20">
        <f t="shared" si="1"/>
        <v>0</v>
      </c>
      <c r="L17" s="22" t="str">
        <f t="shared" si="2"/>
        <v>0</v>
      </c>
      <c r="M17" s="238" t="str">
        <f t="shared" si="3"/>
        <v>0</v>
      </c>
      <c r="N17" s="241"/>
      <c r="O17"/>
      <c r="P17"/>
      <c r="Q17"/>
      <c r="R17"/>
      <c r="S17"/>
      <c r="T17"/>
      <c r="U17"/>
      <c r="V17"/>
      <c r="W17"/>
      <c r="X17"/>
      <c r="Y17"/>
    </row>
    <row r="18" spans="1:25" s="164" customFormat="1" ht="21" customHeight="1">
      <c r="A18" s="46"/>
      <c r="B18" s="474"/>
      <c r="C18" s="474"/>
      <c r="D18" s="474"/>
      <c r="E18" s="474"/>
      <c r="F18" s="475"/>
      <c r="G18" s="220"/>
      <c r="H18" s="232" t="str">
        <f t="shared" si="0"/>
        <v> </v>
      </c>
      <c r="I18" s="220"/>
      <c r="J18" s="161"/>
      <c r="K18" s="20">
        <f t="shared" si="1"/>
        <v>0</v>
      </c>
      <c r="L18" s="22" t="str">
        <f t="shared" si="2"/>
        <v>0</v>
      </c>
      <c r="M18" s="238" t="str">
        <f t="shared" si="3"/>
        <v>0</v>
      </c>
      <c r="N18" s="241"/>
      <c r="O18"/>
      <c r="P18"/>
      <c r="Q18"/>
      <c r="R18"/>
      <c r="S18"/>
      <c r="T18"/>
      <c r="U18"/>
      <c r="V18"/>
      <c r="W18"/>
      <c r="X18"/>
      <c r="Y18"/>
    </row>
    <row r="19" spans="1:25" s="164" customFormat="1" ht="21" customHeight="1">
      <c r="A19" s="46"/>
      <c r="B19" s="474"/>
      <c r="C19" s="474"/>
      <c r="D19" s="474"/>
      <c r="E19" s="474"/>
      <c r="F19" s="475"/>
      <c r="G19" s="220"/>
      <c r="H19" s="232" t="str">
        <f t="shared" si="0"/>
        <v> </v>
      </c>
      <c r="I19" s="220"/>
      <c r="J19" s="161"/>
      <c r="K19" s="20">
        <f t="shared" si="1"/>
        <v>0</v>
      </c>
      <c r="L19" s="22" t="str">
        <f t="shared" si="2"/>
        <v>0</v>
      </c>
      <c r="M19" s="238" t="str">
        <f t="shared" si="3"/>
        <v>0</v>
      </c>
      <c r="N19" s="241"/>
      <c r="O19"/>
      <c r="P19"/>
      <c r="Q19"/>
      <c r="R19"/>
      <c r="S19"/>
      <c r="T19"/>
      <c r="U19"/>
      <c r="V19"/>
      <c r="W19"/>
      <c r="X19"/>
      <c r="Y19"/>
    </row>
    <row r="20" spans="1:25" s="164" customFormat="1" ht="21" customHeight="1">
      <c r="A20" s="46"/>
      <c r="B20" s="474"/>
      <c r="C20" s="474"/>
      <c r="D20" s="474"/>
      <c r="E20" s="474"/>
      <c r="F20" s="475"/>
      <c r="G20" s="220"/>
      <c r="H20" s="232" t="str">
        <f t="shared" si="0"/>
        <v> </v>
      </c>
      <c r="I20" s="220"/>
      <c r="J20" s="161"/>
      <c r="K20" s="20">
        <f t="shared" si="1"/>
        <v>0</v>
      </c>
      <c r="L20" s="22" t="str">
        <f t="shared" si="2"/>
        <v>0</v>
      </c>
      <c r="M20" s="238" t="str">
        <f t="shared" si="3"/>
        <v>0</v>
      </c>
      <c r="N20" s="241"/>
      <c r="O20"/>
      <c r="P20"/>
      <c r="Q20"/>
      <c r="R20"/>
      <c r="S20"/>
      <c r="T20"/>
      <c r="U20"/>
      <c r="V20"/>
      <c r="W20"/>
      <c r="X20"/>
      <c r="Y20"/>
    </row>
    <row r="21" spans="1:25" s="164" customFormat="1" ht="21" customHeight="1">
      <c r="A21" s="46"/>
      <c r="B21" s="474" t="s">
        <v>0</v>
      </c>
      <c r="C21" s="474"/>
      <c r="D21" s="474"/>
      <c r="E21" s="474"/>
      <c r="F21" s="475"/>
      <c r="G21" s="220"/>
      <c r="H21" s="232" t="str">
        <f t="shared" si="0"/>
        <v> </v>
      </c>
      <c r="I21" s="220"/>
      <c r="J21" s="161"/>
      <c r="K21" s="20">
        <f t="shared" si="1"/>
        <v>0</v>
      </c>
      <c r="L21" s="22" t="str">
        <f t="shared" si="2"/>
        <v>0</v>
      </c>
      <c r="M21" s="238" t="str">
        <f t="shared" si="3"/>
        <v>0</v>
      </c>
      <c r="N21" s="241"/>
      <c r="O21"/>
      <c r="P21"/>
      <c r="Q21"/>
      <c r="R21"/>
      <c r="S21"/>
      <c r="T21"/>
      <c r="U21"/>
      <c r="V21"/>
      <c r="W21"/>
      <c r="X21"/>
      <c r="Y21"/>
    </row>
    <row r="22" spans="1:25" s="164" customFormat="1" ht="21" customHeight="1" thickBot="1">
      <c r="A22" s="165"/>
      <c r="B22" s="515" t="s">
        <v>0</v>
      </c>
      <c r="C22" s="515"/>
      <c r="D22" s="515"/>
      <c r="E22" s="515"/>
      <c r="F22" s="516"/>
      <c r="G22" s="220"/>
      <c r="H22" s="232" t="str">
        <f t="shared" si="0"/>
        <v> </v>
      </c>
      <c r="I22" s="222"/>
      <c r="J22" s="161"/>
      <c r="K22" s="20">
        <f t="shared" si="1"/>
        <v>0</v>
      </c>
      <c r="L22" s="22" t="str">
        <f t="shared" si="2"/>
        <v>0</v>
      </c>
      <c r="M22" s="238" t="str">
        <f t="shared" si="3"/>
        <v>0</v>
      </c>
      <c r="N22" s="241"/>
      <c r="O22"/>
      <c r="P22"/>
      <c r="Q22"/>
      <c r="R22"/>
      <c r="S22"/>
      <c r="T22"/>
      <c r="U22"/>
      <c r="V22"/>
      <c r="W22"/>
      <c r="X22"/>
      <c r="Y22"/>
    </row>
    <row r="23" spans="1:25" s="162" customFormat="1" ht="27" customHeight="1">
      <c r="A23" s="513" t="s">
        <v>14</v>
      </c>
      <c r="B23" s="514"/>
      <c r="C23" s="514"/>
      <c r="D23" s="514"/>
      <c r="E23" s="514"/>
      <c r="F23" s="223" t="e">
        <f>G23/G37</f>
        <v>#DIV/0!</v>
      </c>
      <c r="G23" s="219">
        <f>SUM(G24:G36)</f>
        <v>0</v>
      </c>
      <c r="H23" s="121" t="str">
        <f>IF(L23+M23=0," ","?")</f>
        <v> </v>
      </c>
      <c r="I23" s="219">
        <f>SUM(I24:I36)</f>
        <v>0</v>
      </c>
      <c r="J23" s="161"/>
      <c r="K23" s="20">
        <f t="shared" si="1"/>
        <v>0</v>
      </c>
      <c r="L23" s="239" t="str">
        <f t="shared" si="2"/>
        <v>0</v>
      </c>
      <c r="M23" s="240" t="str">
        <f t="shared" si="3"/>
        <v>0</v>
      </c>
      <c r="N23" s="241"/>
      <c r="O23"/>
      <c r="P23"/>
      <c r="Q23"/>
      <c r="R23"/>
      <c r="S23"/>
      <c r="T23"/>
      <c r="U23"/>
      <c r="V23"/>
      <c r="W23"/>
      <c r="X23"/>
      <c r="Y23"/>
    </row>
    <row r="24" spans="1:25" s="164" customFormat="1" ht="21" customHeight="1">
      <c r="A24" s="166"/>
      <c r="B24" s="582" t="s">
        <v>100</v>
      </c>
      <c r="C24" s="582"/>
      <c r="D24" s="582"/>
      <c r="E24" s="582"/>
      <c r="F24" s="582"/>
      <c r="G24" s="220"/>
      <c r="H24" s="232" t="str">
        <f>IF(L24+M24=0," ","?")</f>
        <v> </v>
      </c>
      <c r="I24" s="220"/>
      <c r="J24" s="161"/>
      <c r="K24" s="20">
        <f t="shared" si="1"/>
        <v>0</v>
      </c>
      <c r="L24" s="22" t="str">
        <f t="shared" si="2"/>
        <v>0</v>
      </c>
      <c r="M24" s="238" t="str">
        <f aca="true" t="shared" si="4" ref="M24:M46">IF(K24&gt;=20%,K24,"0")</f>
        <v>0</v>
      </c>
      <c r="N24" s="241"/>
      <c r="O24"/>
      <c r="P24"/>
      <c r="Q24"/>
      <c r="R24"/>
      <c r="S24"/>
      <c r="T24"/>
      <c r="U24"/>
      <c r="V24"/>
      <c r="W24"/>
      <c r="X24"/>
      <c r="Y24"/>
    </row>
    <row r="25" spans="1:25" s="164" customFormat="1" ht="21" customHeight="1">
      <c r="A25" s="67"/>
      <c r="B25" s="520" t="s">
        <v>146</v>
      </c>
      <c r="C25" s="520"/>
      <c r="D25" s="520"/>
      <c r="E25" s="520"/>
      <c r="F25" s="520"/>
      <c r="G25" s="220"/>
      <c r="H25" s="232" t="str">
        <f aca="true" t="shared" si="5" ref="H25:H36">IF(L25+M25=0," ","?")</f>
        <v> </v>
      </c>
      <c r="I25" s="220"/>
      <c r="J25" s="161"/>
      <c r="K25" s="20">
        <f t="shared" si="1"/>
        <v>0</v>
      </c>
      <c r="L25" s="22" t="str">
        <f t="shared" si="2"/>
        <v>0</v>
      </c>
      <c r="M25" s="238" t="str">
        <f t="shared" si="4"/>
        <v>0</v>
      </c>
      <c r="N25" s="241"/>
      <c r="O25"/>
      <c r="P25"/>
      <c r="Q25"/>
      <c r="R25"/>
      <c r="S25"/>
      <c r="T25"/>
      <c r="U25"/>
      <c r="V25"/>
      <c r="W25"/>
      <c r="X25"/>
      <c r="Y25"/>
    </row>
    <row r="26" spans="1:25" s="164" customFormat="1" ht="21" customHeight="1">
      <c r="A26" s="67"/>
      <c r="B26" s="520" t="s">
        <v>147</v>
      </c>
      <c r="C26" s="520"/>
      <c r="D26" s="520"/>
      <c r="E26" s="520"/>
      <c r="F26" s="520"/>
      <c r="G26" s="220"/>
      <c r="H26" s="232" t="str">
        <f t="shared" si="5"/>
        <v> </v>
      </c>
      <c r="I26" s="220"/>
      <c r="J26" s="161"/>
      <c r="K26" s="20">
        <f t="shared" si="1"/>
        <v>0</v>
      </c>
      <c r="L26" s="22" t="str">
        <f t="shared" si="2"/>
        <v>0</v>
      </c>
      <c r="M26" s="238" t="str">
        <f t="shared" si="4"/>
        <v>0</v>
      </c>
      <c r="N26" s="241"/>
      <c r="O26"/>
      <c r="P26"/>
      <c r="Q26"/>
      <c r="R26"/>
      <c r="S26"/>
      <c r="T26"/>
      <c r="U26"/>
      <c r="V26"/>
      <c r="W26"/>
      <c r="X26"/>
      <c r="Y26"/>
    </row>
    <row r="27" spans="1:25" s="164" customFormat="1" ht="21" customHeight="1">
      <c r="A27" s="67"/>
      <c r="B27" s="524" t="s">
        <v>0</v>
      </c>
      <c r="C27" s="524"/>
      <c r="D27" s="524"/>
      <c r="E27" s="524"/>
      <c r="F27" s="524"/>
      <c r="G27" s="220"/>
      <c r="H27" s="232" t="str">
        <f t="shared" si="5"/>
        <v> </v>
      </c>
      <c r="I27" s="220"/>
      <c r="J27" s="161"/>
      <c r="K27" s="20">
        <f t="shared" si="1"/>
        <v>0</v>
      </c>
      <c r="L27" s="22" t="str">
        <f t="shared" si="2"/>
        <v>0</v>
      </c>
      <c r="M27" s="238" t="str">
        <f t="shared" si="4"/>
        <v>0</v>
      </c>
      <c r="N27" s="241"/>
      <c r="O27"/>
      <c r="P27"/>
      <c r="Q27"/>
      <c r="R27"/>
      <c r="S27"/>
      <c r="T27"/>
      <c r="U27"/>
      <c r="V27"/>
      <c r="W27"/>
      <c r="X27"/>
      <c r="Y27"/>
    </row>
    <row r="28" spans="1:25" s="164" customFormat="1" ht="21" customHeight="1">
      <c r="A28" s="67"/>
      <c r="B28" s="524" t="s">
        <v>0</v>
      </c>
      <c r="C28" s="524"/>
      <c r="D28" s="524"/>
      <c r="E28" s="524"/>
      <c r="F28" s="524"/>
      <c r="G28" s="220"/>
      <c r="H28" s="232" t="str">
        <f t="shared" si="5"/>
        <v> </v>
      </c>
      <c r="I28" s="220"/>
      <c r="J28" s="161"/>
      <c r="K28" s="20">
        <f>IF(G28=0,,(I28/G28)-1)</f>
        <v>0</v>
      </c>
      <c r="L28" s="22" t="str">
        <f t="shared" si="2"/>
        <v>0</v>
      </c>
      <c r="M28" s="238" t="str">
        <f>IF(K28&gt;=20%,K28,"0")</f>
        <v>0</v>
      </c>
      <c r="N28" s="241"/>
      <c r="O28"/>
      <c r="P28"/>
      <c r="Q28"/>
      <c r="R28"/>
      <c r="S28"/>
      <c r="T28"/>
      <c r="U28"/>
      <c r="V28"/>
      <c r="W28"/>
      <c r="X28"/>
      <c r="Y28"/>
    </row>
    <row r="29" spans="1:25" s="164" customFormat="1" ht="21" customHeight="1">
      <c r="A29" s="67"/>
      <c r="B29" s="524" t="s">
        <v>0</v>
      </c>
      <c r="C29" s="524"/>
      <c r="D29" s="524"/>
      <c r="E29" s="524"/>
      <c r="F29" s="524"/>
      <c r="G29" s="220"/>
      <c r="H29" s="232" t="str">
        <f t="shared" si="5"/>
        <v> </v>
      </c>
      <c r="I29" s="220"/>
      <c r="J29" s="161"/>
      <c r="K29" s="20">
        <f t="shared" si="1"/>
        <v>0</v>
      </c>
      <c r="L29" s="22" t="str">
        <f t="shared" si="2"/>
        <v>0</v>
      </c>
      <c r="M29" s="238" t="str">
        <f t="shared" si="4"/>
        <v>0</v>
      </c>
      <c r="N29" s="241"/>
      <c r="O29"/>
      <c r="P29"/>
      <c r="Q29"/>
      <c r="R29"/>
      <c r="S29"/>
      <c r="T29"/>
      <c r="U29"/>
      <c r="V29"/>
      <c r="W29"/>
      <c r="X29"/>
      <c r="Y29"/>
    </row>
    <row r="30" spans="1:25" s="164" customFormat="1" ht="21" customHeight="1">
      <c r="A30" s="67"/>
      <c r="B30" s="524" t="s">
        <v>0</v>
      </c>
      <c r="C30" s="524"/>
      <c r="D30" s="524"/>
      <c r="E30" s="524"/>
      <c r="F30" s="524"/>
      <c r="G30" s="220"/>
      <c r="H30" s="232" t="str">
        <f t="shared" si="5"/>
        <v> </v>
      </c>
      <c r="I30" s="220"/>
      <c r="J30" s="161"/>
      <c r="K30" s="20">
        <f t="shared" si="1"/>
        <v>0</v>
      </c>
      <c r="L30" s="22" t="str">
        <f t="shared" si="2"/>
        <v>0</v>
      </c>
      <c r="M30" s="238" t="str">
        <f t="shared" si="4"/>
        <v>0</v>
      </c>
      <c r="N30" s="241"/>
      <c r="O30"/>
      <c r="P30"/>
      <c r="Q30"/>
      <c r="R30"/>
      <c r="S30"/>
      <c r="T30"/>
      <c r="U30"/>
      <c r="V30"/>
      <c r="W30"/>
      <c r="X30"/>
      <c r="Y30"/>
    </row>
    <row r="31" spans="1:25" s="164" customFormat="1" ht="21" customHeight="1">
      <c r="A31" s="67"/>
      <c r="B31" s="524" t="s">
        <v>0</v>
      </c>
      <c r="C31" s="524"/>
      <c r="D31" s="524"/>
      <c r="E31" s="524"/>
      <c r="F31" s="524"/>
      <c r="G31" s="220"/>
      <c r="H31" s="232" t="str">
        <f t="shared" si="5"/>
        <v> </v>
      </c>
      <c r="I31" s="220"/>
      <c r="J31" s="161"/>
      <c r="K31" s="20">
        <f t="shared" si="1"/>
        <v>0</v>
      </c>
      <c r="L31" s="22" t="str">
        <f t="shared" si="2"/>
        <v>0</v>
      </c>
      <c r="M31" s="238" t="str">
        <f t="shared" si="4"/>
        <v>0</v>
      </c>
      <c r="N31" s="241"/>
      <c r="O31"/>
      <c r="P31"/>
      <c r="Q31"/>
      <c r="R31"/>
      <c r="S31"/>
      <c r="T31"/>
      <c r="U31"/>
      <c r="V31"/>
      <c r="W31"/>
      <c r="X31"/>
      <c r="Y31"/>
    </row>
    <row r="32" spans="1:25" s="164" customFormat="1" ht="21" customHeight="1">
      <c r="A32" s="67"/>
      <c r="B32" s="524" t="s">
        <v>0</v>
      </c>
      <c r="C32" s="524"/>
      <c r="D32" s="524"/>
      <c r="E32" s="524"/>
      <c r="F32" s="524"/>
      <c r="G32" s="220"/>
      <c r="H32" s="232" t="str">
        <f t="shared" si="5"/>
        <v> </v>
      </c>
      <c r="I32" s="220"/>
      <c r="J32" s="161"/>
      <c r="K32" s="20">
        <f t="shared" si="1"/>
        <v>0</v>
      </c>
      <c r="L32" s="22" t="str">
        <f t="shared" si="2"/>
        <v>0</v>
      </c>
      <c r="M32" s="238" t="str">
        <f t="shared" si="4"/>
        <v>0</v>
      </c>
      <c r="N32" s="241"/>
      <c r="O32"/>
      <c r="P32"/>
      <c r="Q32"/>
      <c r="R32"/>
      <c r="S32"/>
      <c r="T32"/>
      <c r="U32"/>
      <c r="V32"/>
      <c r="W32"/>
      <c r="X32"/>
      <c r="Y32"/>
    </row>
    <row r="33" spans="1:25" s="164" customFormat="1" ht="21" customHeight="1">
      <c r="A33" s="67"/>
      <c r="B33" s="524" t="s">
        <v>0</v>
      </c>
      <c r="C33" s="524"/>
      <c r="D33" s="524"/>
      <c r="E33" s="524"/>
      <c r="F33" s="524"/>
      <c r="G33" s="220"/>
      <c r="H33" s="232" t="str">
        <f t="shared" si="5"/>
        <v> </v>
      </c>
      <c r="I33" s="220"/>
      <c r="J33" s="161"/>
      <c r="K33" s="20">
        <f t="shared" si="1"/>
        <v>0</v>
      </c>
      <c r="L33" s="22" t="str">
        <f t="shared" si="2"/>
        <v>0</v>
      </c>
      <c r="M33" s="238" t="str">
        <f t="shared" si="4"/>
        <v>0</v>
      </c>
      <c r="N33" s="241"/>
      <c r="O33"/>
      <c r="P33"/>
      <c r="Q33"/>
      <c r="R33"/>
      <c r="S33"/>
      <c r="T33"/>
      <c r="U33"/>
      <c r="V33"/>
      <c r="W33"/>
      <c r="X33"/>
      <c r="Y33"/>
    </row>
    <row r="34" spans="1:25" s="164" customFormat="1" ht="21" customHeight="1">
      <c r="A34" s="67"/>
      <c r="B34" s="524" t="s">
        <v>0</v>
      </c>
      <c r="C34" s="524"/>
      <c r="D34" s="524"/>
      <c r="E34" s="524"/>
      <c r="F34" s="524"/>
      <c r="G34" s="220"/>
      <c r="H34" s="232" t="str">
        <f t="shared" si="5"/>
        <v> </v>
      </c>
      <c r="I34" s="220"/>
      <c r="J34" s="161"/>
      <c r="K34" s="20">
        <f t="shared" si="1"/>
        <v>0</v>
      </c>
      <c r="L34" s="22" t="str">
        <f t="shared" si="2"/>
        <v>0</v>
      </c>
      <c r="M34" s="238" t="str">
        <f t="shared" si="4"/>
        <v>0</v>
      </c>
      <c r="N34" s="241"/>
      <c r="O34"/>
      <c r="P34"/>
      <c r="Q34"/>
      <c r="R34"/>
      <c r="S34"/>
      <c r="T34"/>
      <c r="U34"/>
      <c r="V34"/>
      <c r="W34"/>
      <c r="X34"/>
      <c r="Y34"/>
    </row>
    <row r="35" spans="1:25" s="164" customFormat="1" ht="21" customHeight="1">
      <c r="A35" s="67"/>
      <c r="B35" s="524" t="s">
        <v>0</v>
      </c>
      <c r="C35" s="524"/>
      <c r="D35" s="524"/>
      <c r="E35" s="524"/>
      <c r="F35" s="524"/>
      <c r="G35" s="220"/>
      <c r="H35" s="232" t="str">
        <f t="shared" si="5"/>
        <v> </v>
      </c>
      <c r="I35" s="220"/>
      <c r="J35" s="161"/>
      <c r="K35" s="20">
        <f t="shared" si="1"/>
        <v>0</v>
      </c>
      <c r="L35" s="22" t="str">
        <f t="shared" si="2"/>
        <v>0</v>
      </c>
      <c r="M35" s="238" t="str">
        <f t="shared" si="4"/>
        <v>0</v>
      </c>
      <c r="N35" s="241"/>
      <c r="O35"/>
      <c r="P35"/>
      <c r="Q35"/>
      <c r="R35"/>
      <c r="S35"/>
      <c r="T35"/>
      <c r="U35"/>
      <c r="V35"/>
      <c r="W35"/>
      <c r="X35"/>
      <c r="Y35"/>
    </row>
    <row r="36" spans="1:25" s="164" customFormat="1" ht="21" customHeight="1" thickBot="1">
      <c r="A36" s="167"/>
      <c r="B36" s="577"/>
      <c r="C36" s="577"/>
      <c r="D36" s="577"/>
      <c r="E36" s="577"/>
      <c r="F36" s="577"/>
      <c r="G36" s="220"/>
      <c r="H36" s="232" t="str">
        <f t="shared" si="5"/>
        <v> </v>
      </c>
      <c r="I36" s="222"/>
      <c r="J36" s="161"/>
      <c r="K36" s="20">
        <f t="shared" si="1"/>
        <v>0</v>
      </c>
      <c r="L36" s="22" t="str">
        <f t="shared" si="2"/>
        <v>0</v>
      </c>
      <c r="M36" s="238" t="str">
        <f t="shared" si="4"/>
        <v>0</v>
      </c>
      <c r="N36" s="241"/>
      <c r="O36"/>
      <c r="P36"/>
      <c r="Q36"/>
      <c r="R36"/>
      <c r="S36"/>
      <c r="T36"/>
      <c r="U36"/>
      <c r="V36"/>
      <c r="W36"/>
      <c r="X36"/>
      <c r="Y36"/>
    </row>
    <row r="37" spans="1:25" s="17" customFormat="1" ht="27" customHeight="1" thickBot="1">
      <c r="A37" s="531" t="s">
        <v>96</v>
      </c>
      <c r="B37" s="532"/>
      <c r="C37" s="532"/>
      <c r="D37" s="532"/>
      <c r="E37" s="532"/>
      <c r="F37" s="224"/>
      <c r="G37" s="227">
        <f>+G23+G10</f>
        <v>0</v>
      </c>
      <c r="H37" s="45" t="str">
        <f>IF(L37+M37=0," ","?")</f>
        <v> </v>
      </c>
      <c r="I37" s="227">
        <f>+I23+I10</f>
        <v>0</v>
      </c>
      <c r="J37" s="168" t="s">
        <v>0</v>
      </c>
      <c r="K37" s="20">
        <f t="shared" si="1"/>
        <v>0</v>
      </c>
      <c r="L37" s="22" t="str">
        <f t="shared" si="2"/>
        <v>0</v>
      </c>
      <c r="M37" s="238" t="str">
        <f t="shared" si="4"/>
        <v>0</v>
      </c>
      <c r="N37" s="241"/>
      <c r="O37"/>
      <c r="P37"/>
      <c r="Q37"/>
      <c r="R37"/>
      <c r="S37"/>
      <c r="T37"/>
      <c r="U37"/>
      <c r="V37"/>
      <c r="W37"/>
      <c r="X37"/>
      <c r="Y37"/>
    </row>
    <row r="38" spans="1:25" s="17" customFormat="1" ht="42.75" customHeight="1">
      <c r="A38" s="533"/>
      <c r="B38" s="534"/>
      <c r="C38" s="534"/>
      <c r="D38" s="534"/>
      <c r="E38" s="534"/>
      <c r="F38" s="534"/>
      <c r="G38" s="534"/>
      <c r="H38" s="534"/>
      <c r="I38" s="534"/>
      <c r="J38" s="168"/>
      <c r="K38" s="20"/>
      <c r="L38" s="22"/>
      <c r="M38" s="238"/>
      <c r="N38" s="241"/>
      <c r="O38"/>
      <c r="P38"/>
      <c r="Q38"/>
      <c r="R38"/>
      <c r="S38"/>
      <c r="T38"/>
      <c r="U38"/>
      <c r="V38"/>
      <c r="W38"/>
      <c r="X38"/>
      <c r="Y38"/>
    </row>
    <row r="39" spans="1:14" ht="27" customHeight="1">
      <c r="A39" s="578" t="s">
        <v>148</v>
      </c>
      <c r="B39" s="579"/>
      <c r="C39" s="579"/>
      <c r="D39" s="579"/>
      <c r="E39" s="579"/>
      <c r="F39" s="223" t="e">
        <f>G39/G69</f>
        <v>#DIV/0!</v>
      </c>
      <c r="G39" s="355">
        <f>SUM(G40:G41)</f>
        <v>0</v>
      </c>
      <c r="H39" s="356" t="str">
        <f aca="true" t="shared" si="6" ref="H39:H48">IF(L39+M39=0," ","?")</f>
        <v> </v>
      </c>
      <c r="I39" s="355">
        <f>SUM(I40:I41)</f>
        <v>0</v>
      </c>
      <c r="K39" s="20">
        <f t="shared" si="1"/>
        <v>0</v>
      </c>
      <c r="L39" s="236" t="str">
        <f t="shared" si="2"/>
        <v>0</v>
      </c>
      <c r="M39" s="237" t="str">
        <f t="shared" si="4"/>
        <v>0</v>
      </c>
      <c r="N39" s="241"/>
    </row>
    <row r="40" spans="1:14" ht="21" customHeight="1">
      <c r="A40" s="170"/>
      <c r="B40" s="522" t="s">
        <v>101</v>
      </c>
      <c r="C40" s="523"/>
      <c r="D40" s="523"/>
      <c r="E40" s="523"/>
      <c r="F40" s="523"/>
      <c r="G40" s="220"/>
      <c r="H40" s="232" t="str">
        <f t="shared" si="6"/>
        <v> </v>
      </c>
      <c r="I40" s="220"/>
      <c r="K40" s="20">
        <f t="shared" si="1"/>
        <v>0</v>
      </c>
      <c r="L40" s="22" t="str">
        <f t="shared" si="2"/>
        <v>0</v>
      </c>
      <c r="M40" s="238" t="str">
        <f t="shared" si="4"/>
        <v>0</v>
      </c>
      <c r="N40" s="241"/>
    </row>
    <row r="41" spans="1:14" ht="21" customHeight="1" thickBot="1">
      <c r="A41" s="171"/>
      <c r="B41" s="539" t="s">
        <v>102</v>
      </c>
      <c r="C41" s="540"/>
      <c r="D41" s="540"/>
      <c r="E41" s="540"/>
      <c r="F41" s="540"/>
      <c r="G41" s="222"/>
      <c r="H41" s="232" t="str">
        <f t="shared" si="6"/>
        <v> </v>
      </c>
      <c r="I41" s="222"/>
      <c r="K41" s="20">
        <f t="shared" si="1"/>
        <v>0</v>
      </c>
      <c r="L41" s="22" t="str">
        <f t="shared" si="2"/>
        <v>0</v>
      </c>
      <c r="M41" s="238" t="str">
        <f t="shared" si="4"/>
        <v>0</v>
      </c>
      <c r="N41" s="241"/>
    </row>
    <row r="42" spans="1:14" ht="27" customHeight="1">
      <c r="A42" s="556" t="s">
        <v>103</v>
      </c>
      <c r="B42" s="576"/>
      <c r="C42" s="576"/>
      <c r="D42" s="576"/>
      <c r="E42" s="576"/>
      <c r="F42" s="352" t="e">
        <f>G42/G69</f>
        <v>#DIV/0!</v>
      </c>
      <c r="G42" s="228">
        <f>SUM(G43:G45)</f>
        <v>0</v>
      </c>
      <c r="H42" s="356" t="str">
        <f t="shared" si="6"/>
        <v> </v>
      </c>
      <c r="I42" s="228">
        <f>SUM(I43:I45)</f>
        <v>0</v>
      </c>
      <c r="K42" s="20">
        <f t="shared" si="1"/>
        <v>0</v>
      </c>
      <c r="L42" s="236" t="str">
        <f t="shared" si="2"/>
        <v>0</v>
      </c>
      <c r="M42" s="237" t="str">
        <f>IF(K42&gt;=20%,K42,"0")</f>
        <v>0</v>
      </c>
      <c r="N42" s="241"/>
    </row>
    <row r="43" spans="1:14" ht="21.75" customHeight="1">
      <c r="A43" s="347"/>
      <c r="B43" s="346" t="s">
        <v>153</v>
      </c>
      <c r="C43" s="348"/>
      <c r="D43" s="349" t="s">
        <v>149</v>
      </c>
      <c r="E43" s="348"/>
      <c r="F43" s="349" t="s">
        <v>42</v>
      </c>
      <c r="G43" s="350"/>
      <c r="H43" s="232" t="str">
        <f t="shared" si="6"/>
        <v> </v>
      </c>
      <c r="I43" s="350"/>
      <c r="K43" s="20">
        <f t="shared" si="1"/>
        <v>0</v>
      </c>
      <c r="L43" s="22" t="str">
        <f t="shared" si="2"/>
        <v>0</v>
      </c>
      <c r="M43" s="238" t="str">
        <f t="shared" si="4"/>
        <v>0</v>
      </c>
      <c r="N43" s="241"/>
    </row>
    <row r="44" spans="1:14" ht="21" customHeight="1">
      <c r="A44" s="172"/>
      <c r="B44" s="537" t="s">
        <v>104</v>
      </c>
      <c r="C44" s="538"/>
      <c r="D44" s="538"/>
      <c r="E44" s="538"/>
      <c r="F44" s="538"/>
      <c r="G44" s="229"/>
      <c r="H44" s="232" t="str">
        <f t="shared" si="6"/>
        <v> </v>
      </c>
      <c r="I44" s="229"/>
      <c r="K44" s="20">
        <f>IF(G44=0,,(I44/G44)-1)</f>
        <v>0</v>
      </c>
      <c r="L44" s="22" t="str">
        <f t="shared" si="2"/>
        <v>0</v>
      </c>
      <c r="M44" s="238" t="str">
        <f t="shared" si="4"/>
        <v>0</v>
      </c>
      <c r="N44" s="241"/>
    </row>
    <row r="45" spans="1:14" ht="21" customHeight="1" thickBot="1">
      <c r="A45" s="173"/>
      <c r="B45" s="535"/>
      <c r="C45" s="536"/>
      <c r="D45" s="536"/>
      <c r="E45" s="536"/>
      <c r="F45" s="536"/>
      <c r="G45" s="230"/>
      <c r="H45" s="232" t="str">
        <f t="shared" si="6"/>
        <v> </v>
      </c>
      <c r="I45" s="230"/>
      <c r="K45" s="20">
        <f t="shared" si="1"/>
        <v>0</v>
      </c>
      <c r="L45" s="22" t="str">
        <f t="shared" si="2"/>
        <v>0</v>
      </c>
      <c r="M45" s="238" t="str">
        <f t="shared" si="4"/>
        <v>0</v>
      </c>
      <c r="N45" s="241"/>
    </row>
    <row r="46" spans="1:25" s="18" customFormat="1" ht="27" customHeight="1">
      <c r="A46" s="513" t="s">
        <v>105</v>
      </c>
      <c r="B46" s="514"/>
      <c r="C46" s="514"/>
      <c r="D46" s="514"/>
      <c r="E46" s="514"/>
      <c r="F46" s="223" t="e">
        <f>G46/G69</f>
        <v>#DIV/0!</v>
      </c>
      <c r="G46" s="226">
        <f>SUM(G47:G49)</f>
        <v>0</v>
      </c>
      <c r="H46" s="121" t="str">
        <f t="shared" si="6"/>
        <v> </v>
      </c>
      <c r="I46" s="226">
        <f>SUM(I47:I49)</f>
        <v>0</v>
      </c>
      <c r="J46" s="155"/>
      <c r="K46" s="20">
        <f t="shared" si="1"/>
        <v>0</v>
      </c>
      <c r="L46" s="236" t="str">
        <f t="shared" si="2"/>
        <v>0</v>
      </c>
      <c r="M46" s="237" t="str">
        <f t="shared" si="4"/>
        <v>0</v>
      </c>
      <c r="N46" s="241"/>
      <c r="O46"/>
      <c r="P46"/>
      <c r="Q46"/>
      <c r="R46"/>
      <c r="S46"/>
      <c r="T46"/>
      <c r="U46"/>
      <c r="V46"/>
      <c r="W46"/>
      <c r="X46"/>
      <c r="Y46"/>
    </row>
    <row r="47" spans="1:14" ht="21" customHeight="1">
      <c r="A47" s="174"/>
      <c r="B47" s="543" t="s">
        <v>106</v>
      </c>
      <c r="C47" s="544"/>
      <c r="D47" s="544"/>
      <c r="E47" s="544"/>
      <c r="F47" s="544"/>
      <c r="G47" s="231"/>
      <c r="H47" s="232" t="str">
        <f t="shared" si="6"/>
        <v> </v>
      </c>
      <c r="I47" s="231"/>
      <c r="K47" s="20">
        <f t="shared" si="1"/>
        <v>0</v>
      </c>
      <c r="L47" s="22" t="str">
        <f t="shared" si="2"/>
        <v>0</v>
      </c>
      <c r="M47" s="238" t="str">
        <f aca="true" t="shared" si="7" ref="M47:M67">IF(K47&gt;=20%,K47,"0")</f>
        <v>0</v>
      </c>
      <c r="N47" s="241"/>
    </row>
    <row r="48" spans="1:14" ht="21" customHeight="1">
      <c r="A48" s="175"/>
      <c r="B48" s="545" t="s">
        <v>107</v>
      </c>
      <c r="C48" s="546"/>
      <c r="D48" s="546"/>
      <c r="E48" s="546"/>
      <c r="F48" s="546"/>
      <c r="G48" s="229"/>
      <c r="H48" s="232" t="str">
        <f t="shared" si="6"/>
        <v> </v>
      </c>
      <c r="I48" s="229"/>
      <c r="K48" s="20">
        <f t="shared" si="1"/>
        <v>0</v>
      </c>
      <c r="L48" s="22" t="str">
        <f t="shared" si="2"/>
        <v>0</v>
      </c>
      <c r="M48" s="238" t="str">
        <f t="shared" si="7"/>
        <v>0</v>
      </c>
      <c r="N48" s="241"/>
    </row>
    <row r="49" spans="1:14" ht="21" customHeight="1" thickBot="1">
      <c r="A49" s="175"/>
      <c r="B49" s="541" t="s">
        <v>0</v>
      </c>
      <c r="C49" s="542"/>
      <c r="D49" s="542"/>
      <c r="E49" s="542"/>
      <c r="F49" s="542"/>
      <c r="G49" s="230"/>
      <c r="H49" s="232" t="str">
        <f>IF(K49+L49=0," ","?")</f>
        <v> </v>
      </c>
      <c r="I49" s="230"/>
      <c r="K49" s="20">
        <f t="shared" si="1"/>
        <v>0</v>
      </c>
      <c r="L49" s="22" t="str">
        <f t="shared" si="2"/>
        <v>0</v>
      </c>
      <c r="M49" s="238" t="str">
        <f t="shared" si="7"/>
        <v>0</v>
      </c>
      <c r="N49" s="241"/>
    </row>
    <row r="50" spans="1:14" ht="27" customHeight="1">
      <c r="A50" s="513" t="s">
        <v>108</v>
      </c>
      <c r="B50" s="514"/>
      <c r="C50" s="514"/>
      <c r="D50" s="514"/>
      <c r="E50" s="514"/>
      <c r="F50" s="225" t="e">
        <f>G50/G69</f>
        <v>#DIV/0!</v>
      </c>
      <c r="G50" s="226">
        <f>SUM(G51:G57)</f>
        <v>0</v>
      </c>
      <c r="H50" s="121" t="str">
        <f>IF(L50+M50=0," ","?")</f>
        <v> </v>
      </c>
      <c r="I50" s="226">
        <f>SUM(I51:I57)</f>
        <v>0</v>
      </c>
      <c r="K50" s="20">
        <f t="shared" si="1"/>
        <v>0</v>
      </c>
      <c r="L50" s="236" t="str">
        <f t="shared" si="2"/>
        <v>0</v>
      </c>
      <c r="M50" s="237" t="str">
        <f t="shared" si="7"/>
        <v>0</v>
      </c>
      <c r="N50" s="241"/>
    </row>
    <row r="51" spans="1:14" ht="19.5" customHeight="1">
      <c r="A51" s="176"/>
      <c r="B51" s="522" t="s">
        <v>109</v>
      </c>
      <c r="C51" s="522"/>
      <c r="D51" s="522"/>
      <c r="E51" s="522"/>
      <c r="F51" s="522"/>
      <c r="G51" s="220"/>
      <c r="H51" s="232" t="str">
        <f aca="true" t="shared" si="8" ref="H51:H67">IF(L51+M51=0," ","?")</f>
        <v> </v>
      </c>
      <c r="I51" s="220"/>
      <c r="K51" s="20">
        <f t="shared" si="1"/>
        <v>0</v>
      </c>
      <c r="L51" s="22" t="str">
        <f t="shared" si="2"/>
        <v>0</v>
      </c>
      <c r="M51" s="238" t="str">
        <f t="shared" si="7"/>
        <v>0</v>
      </c>
      <c r="N51" s="241"/>
    </row>
    <row r="52" spans="1:14" ht="21" customHeight="1">
      <c r="A52" s="68"/>
      <c r="B52" s="547"/>
      <c r="C52" s="547"/>
      <c r="D52" s="547"/>
      <c r="E52" s="547"/>
      <c r="F52" s="547"/>
      <c r="G52" s="220"/>
      <c r="H52" s="232" t="str">
        <f t="shared" si="8"/>
        <v> </v>
      </c>
      <c r="I52" s="220"/>
      <c r="K52" s="20">
        <f t="shared" si="1"/>
        <v>0</v>
      </c>
      <c r="L52" s="22" t="str">
        <f t="shared" si="2"/>
        <v>0</v>
      </c>
      <c r="M52" s="238" t="str">
        <f t="shared" si="7"/>
        <v>0</v>
      </c>
      <c r="N52" s="241"/>
    </row>
    <row r="53" spans="1:14" ht="21" customHeight="1">
      <c r="A53" s="68" t="s">
        <v>0</v>
      </c>
      <c r="B53" s="547"/>
      <c r="C53" s="547"/>
      <c r="D53" s="547"/>
      <c r="E53" s="547"/>
      <c r="F53" s="547"/>
      <c r="G53" s="220"/>
      <c r="H53" s="232" t="str">
        <f t="shared" si="8"/>
        <v> </v>
      </c>
      <c r="I53" s="220"/>
      <c r="K53" s="20">
        <f t="shared" si="1"/>
        <v>0</v>
      </c>
      <c r="L53" s="22" t="str">
        <f t="shared" si="2"/>
        <v>0</v>
      </c>
      <c r="M53" s="238" t="str">
        <f t="shared" si="7"/>
        <v>0</v>
      </c>
      <c r="N53" s="241"/>
    </row>
    <row r="54" spans="1:14" ht="21" customHeight="1">
      <c r="A54" s="68"/>
      <c r="B54" s="547"/>
      <c r="C54" s="547"/>
      <c r="D54" s="547"/>
      <c r="E54" s="547"/>
      <c r="F54" s="547"/>
      <c r="G54" s="220"/>
      <c r="H54" s="232" t="str">
        <f t="shared" si="8"/>
        <v> </v>
      </c>
      <c r="I54" s="220"/>
      <c r="K54" s="20">
        <f t="shared" si="1"/>
        <v>0</v>
      </c>
      <c r="L54" s="22" t="str">
        <f t="shared" si="2"/>
        <v>0</v>
      </c>
      <c r="M54" s="238" t="str">
        <f t="shared" si="7"/>
        <v>0</v>
      </c>
      <c r="N54" s="241"/>
    </row>
    <row r="55" spans="1:14" ht="21" customHeight="1">
      <c r="A55" s="177"/>
      <c r="B55" s="548"/>
      <c r="C55" s="548"/>
      <c r="D55" s="548"/>
      <c r="E55" s="548"/>
      <c r="F55" s="548"/>
      <c r="G55" s="220"/>
      <c r="H55" s="232" t="str">
        <f t="shared" si="8"/>
        <v> </v>
      </c>
      <c r="I55" s="220"/>
      <c r="K55" s="20">
        <f t="shared" si="1"/>
        <v>0</v>
      </c>
      <c r="L55" s="22" t="str">
        <f t="shared" si="2"/>
        <v>0</v>
      </c>
      <c r="M55" s="238" t="str">
        <f t="shared" si="7"/>
        <v>0</v>
      </c>
      <c r="N55" s="241"/>
    </row>
    <row r="56" spans="1:14" ht="21" customHeight="1">
      <c r="A56" s="68"/>
      <c r="B56" s="547"/>
      <c r="C56" s="547"/>
      <c r="D56" s="547"/>
      <c r="E56" s="547"/>
      <c r="F56" s="547"/>
      <c r="G56" s="220"/>
      <c r="H56" s="232" t="str">
        <f t="shared" si="8"/>
        <v> </v>
      </c>
      <c r="I56" s="220"/>
      <c r="K56" s="20">
        <f>IF(G56=0,,(I56/G56)-1)</f>
        <v>0</v>
      </c>
      <c r="L56" s="22" t="str">
        <f t="shared" si="2"/>
        <v>0</v>
      </c>
      <c r="M56" s="238" t="str">
        <f>IF(K56&gt;=20%,K56,"0")</f>
        <v>0</v>
      </c>
      <c r="N56" s="241"/>
    </row>
    <row r="57" spans="1:14" ht="21" customHeight="1" thickBot="1">
      <c r="A57" s="177"/>
      <c r="B57" s="548"/>
      <c r="C57" s="548"/>
      <c r="D57" s="548"/>
      <c r="E57" s="548"/>
      <c r="F57" s="548"/>
      <c r="G57" s="220"/>
      <c r="H57" s="232" t="str">
        <f t="shared" si="8"/>
        <v> </v>
      </c>
      <c r="I57" s="220"/>
      <c r="K57" s="20">
        <f t="shared" si="1"/>
        <v>0</v>
      </c>
      <c r="L57" s="22" t="str">
        <f t="shared" si="2"/>
        <v>0</v>
      </c>
      <c r="M57" s="238" t="str">
        <f t="shared" si="7"/>
        <v>0</v>
      </c>
      <c r="N57" s="241"/>
    </row>
    <row r="58" spans="1:14" ht="27" customHeight="1">
      <c r="A58" s="513" t="s">
        <v>110</v>
      </c>
      <c r="B58" s="514"/>
      <c r="C58" s="514"/>
      <c r="D58" s="514"/>
      <c r="E58" s="514"/>
      <c r="F58" s="225" t="e">
        <f>G58/G69</f>
        <v>#DIV/0!</v>
      </c>
      <c r="G58" s="226">
        <f>SUM(G59:G67)</f>
        <v>0</v>
      </c>
      <c r="H58" s="121" t="str">
        <f>IF(L58+M58=0," ","?")</f>
        <v> </v>
      </c>
      <c r="I58" s="226">
        <f>SUM(I59:I67)</f>
        <v>0</v>
      </c>
      <c r="K58" s="20">
        <f t="shared" si="1"/>
        <v>0</v>
      </c>
      <c r="L58" s="236" t="str">
        <f t="shared" si="2"/>
        <v>0</v>
      </c>
      <c r="M58" s="237" t="str">
        <f>IF(K58&gt;=20%,K58,"0")</f>
        <v>0</v>
      </c>
      <c r="N58" s="241"/>
    </row>
    <row r="59" spans="1:14" ht="21" customHeight="1">
      <c r="A59" s="177"/>
      <c r="B59" s="548"/>
      <c r="C59" s="549"/>
      <c r="D59" s="549"/>
      <c r="E59" s="549"/>
      <c r="F59" s="549"/>
      <c r="G59" s="220"/>
      <c r="H59" s="232" t="str">
        <f t="shared" si="8"/>
        <v> </v>
      </c>
      <c r="I59" s="220"/>
      <c r="K59" s="20">
        <f t="shared" si="1"/>
        <v>0</v>
      </c>
      <c r="L59" s="22" t="str">
        <f t="shared" si="2"/>
        <v>0</v>
      </c>
      <c r="M59" s="238" t="str">
        <f t="shared" si="7"/>
        <v>0</v>
      </c>
      <c r="N59" s="241"/>
    </row>
    <row r="60" spans="1:14" ht="21" customHeight="1">
      <c r="A60" s="177"/>
      <c r="B60" s="548"/>
      <c r="C60" s="549"/>
      <c r="D60" s="549"/>
      <c r="E60" s="549"/>
      <c r="F60" s="549"/>
      <c r="G60" s="220"/>
      <c r="H60" s="232" t="str">
        <f t="shared" si="8"/>
        <v> </v>
      </c>
      <c r="I60" s="220"/>
      <c r="K60" s="20">
        <f t="shared" si="1"/>
        <v>0</v>
      </c>
      <c r="L60" s="22" t="str">
        <f t="shared" si="2"/>
        <v>0</v>
      </c>
      <c r="M60" s="238" t="str">
        <f t="shared" si="7"/>
        <v>0</v>
      </c>
      <c r="N60" s="241"/>
    </row>
    <row r="61" spans="1:14" ht="21" customHeight="1">
      <c r="A61" s="177"/>
      <c r="B61" s="548"/>
      <c r="C61" s="549"/>
      <c r="D61" s="549"/>
      <c r="E61" s="549"/>
      <c r="F61" s="549"/>
      <c r="G61" s="220"/>
      <c r="H61" s="232" t="str">
        <f t="shared" si="8"/>
        <v> </v>
      </c>
      <c r="I61" s="220"/>
      <c r="K61" s="20">
        <f t="shared" si="1"/>
        <v>0</v>
      </c>
      <c r="L61" s="22" t="str">
        <f t="shared" si="2"/>
        <v>0</v>
      </c>
      <c r="M61" s="238" t="str">
        <f t="shared" si="7"/>
        <v>0</v>
      </c>
      <c r="N61" s="241"/>
    </row>
    <row r="62" spans="1:14" ht="21" customHeight="1">
      <c r="A62" s="177"/>
      <c r="B62" s="548"/>
      <c r="C62" s="549"/>
      <c r="D62" s="549"/>
      <c r="E62" s="549"/>
      <c r="F62" s="549"/>
      <c r="G62" s="220"/>
      <c r="H62" s="232" t="str">
        <f t="shared" si="8"/>
        <v> </v>
      </c>
      <c r="I62" s="220"/>
      <c r="K62" s="20">
        <f t="shared" si="1"/>
        <v>0</v>
      </c>
      <c r="L62" s="22" t="str">
        <f t="shared" si="2"/>
        <v>0</v>
      </c>
      <c r="M62" s="238" t="str">
        <f t="shared" si="7"/>
        <v>0</v>
      </c>
      <c r="N62" s="241"/>
    </row>
    <row r="63" spans="1:14" ht="21" customHeight="1">
      <c r="A63" s="177"/>
      <c r="B63" s="548"/>
      <c r="C63" s="549"/>
      <c r="D63" s="549"/>
      <c r="E63" s="549"/>
      <c r="F63" s="549"/>
      <c r="G63" s="220"/>
      <c r="H63" s="232" t="str">
        <f t="shared" si="8"/>
        <v> </v>
      </c>
      <c r="I63" s="220"/>
      <c r="K63" s="20">
        <f t="shared" si="1"/>
        <v>0</v>
      </c>
      <c r="L63" s="22" t="str">
        <f t="shared" si="2"/>
        <v>0</v>
      </c>
      <c r="M63" s="238" t="str">
        <f t="shared" si="7"/>
        <v>0</v>
      </c>
      <c r="N63" s="241"/>
    </row>
    <row r="64" spans="1:14" ht="21" customHeight="1">
      <c r="A64" s="177"/>
      <c r="B64" s="548"/>
      <c r="C64" s="549"/>
      <c r="D64" s="549"/>
      <c r="E64" s="549"/>
      <c r="F64" s="549"/>
      <c r="G64" s="220"/>
      <c r="H64" s="232" t="str">
        <f t="shared" si="8"/>
        <v> </v>
      </c>
      <c r="I64" s="220"/>
      <c r="K64" s="20">
        <f t="shared" si="1"/>
        <v>0</v>
      </c>
      <c r="L64" s="22" t="str">
        <f t="shared" si="2"/>
        <v>0</v>
      </c>
      <c r="M64" s="238" t="str">
        <f t="shared" si="7"/>
        <v>0</v>
      </c>
      <c r="N64" s="241"/>
    </row>
    <row r="65" spans="1:14" ht="21" customHeight="1">
      <c r="A65" s="177"/>
      <c r="B65" s="548"/>
      <c r="C65" s="549"/>
      <c r="D65" s="549"/>
      <c r="E65" s="549"/>
      <c r="F65" s="549"/>
      <c r="G65" s="220"/>
      <c r="H65" s="232" t="str">
        <f t="shared" si="8"/>
        <v> </v>
      </c>
      <c r="I65" s="220"/>
      <c r="K65" s="20">
        <f t="shared" si="1"/>
        <v>0</v>
      </c>
      <c r="L65" s="22" t="str">
        <f t="shared" si="2"/>
        <v>0</v>
      </c>
      <c r="M65" s="238" t="str">
        <f t="shared" si="7"/>
        <v>0</v>
      </c>
      <c r="N65" s="241"/>
    </row>
    <row r="66" spans="1:14" ht="21" customHeight="1">
      <c r="A66" s="177"/>
      <c r="B66" s="548"/>
      <c r="C66" s="549"/>
      <c r="D66" s="549"/>
      <c r="E66" s="549"/>
      <c r="F66" s="549"/>
      <c r="G66" s="220"/>
      <c r="H66" s="232" t="str">
        <f t="shared" si="8"/>
        <v> </v>
      </c>
      <c r="I66" s="220"/>
      <c r="K66" s="20">
        <f t="shared" si="1"/>
        <v>0</v>
      </c>
      <c r="L66" s="22" t="str">
        <f t="shared" si="2"/>
        <v>0</v>
      </c>
      <c r="M66" s="238" t="str">
        <f t="shared" si="7"/>
        <v>0</v>
      </c>
      <c r="N66" s="241"/>
    </row>
    <row r="67" spans="1:14" ht="21" customHeight="1" thickBot="1">
      <c r="A67" s="264"/>
      <c r="B67" s="588"/>
      <c r="C67" s="589"/>
      <c r="D67" s="589"/>
      <c r="E67" s="589"/>
      <c r="F67" s="589"/>
      <c r="G67" s="222"/>
      <c r="H67" s="232" t="str">
        <f t="shared" si="8"/>
        <v> </v>
      </c>
      <c r="I67" s="222"/>
      <c r="K67" s="20">
        <f t="shared" si="1"/>
        <v>0</v>
      </c>
      <c r="L67" s="22" t="str">
        <f t="shared" si="2"/>
        <v>0</v>
      </c>
      <c r="M67" s="238" t="str">
        <f t="shared" si="7"/>
        <v>0</v>
      </c>
      <c r="N67" s="241"/>
    </row>
    <row r="68" spans="1:55" s="18" customFormat="1" ht="27" customHeight="1" thickBot="1">
      <c r="A68" s="584" t="s">
        <v>152</v>
      </c>
      <c r="B68" s="585"/>
      <c r="C68" s="585"/>
      <c r="D68" s="585"/>
      <c r="E68" s="586"/>
      <c r="F68" s="290"/>
      <c r="G68" s="254">
        <f>G11-(G11*(1-F68))</f>
        <v>0</v>
      </c>
      <c r="H68" s="121" t="str">
        <f aca="true" t="shared" si="9" ref="H68:H75">IF(L68+M68=0," ","?")</f>
        <v> </v>
      </c>
      <c r="I68" s="372">
        <f>I11-(I11*(1-F68))</f>
        <v>0</v>
      </c>
      <c r="J68" s="155"/>
      <c r="K68" s="20">
        <f t="shared" si="1"/>
        <v>0</v>
      </c>
      <c r="L68" s="22" t="str">
        <f t="shared" si="2"/>
        <v>0</v>
      </c>
      <c r="M68" s="238" t="str">
        <f aca="true" t="shared" si="10" ref="M68:M75">IF(K68&gt;=20%,K68,"0")</f>
        <v>0</v>
      </c>
      <c r="N68" s="241"/>
      <c r="O68"/>
      <c r="P68"/>
      <c r="Q68"/>
      <c r="R68"/>
      <c r="S68"/>
      <c r="T68"/>
      <c r="U68"/>
      <c r="V68"/>
      <c r="W68"/>
      <c r="X68"/>
      <c r="Y68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</row>
    <row r="69" spans="1:55" s="18" customFormat="1" ht="27" customHeight="1" thickBot="1">
      <c r="A69" s="531" t="s">
        <v>97</v>
      </c>
      <c r="B69" s="587"/>
      <c r="C69" s="587"/>
      <c r="D69" s="587"/>
      <c r="E69" s="587"/>
      <c r="F69" s="66" t="s">
        <v>0</v>
      </c>
      <c r="G69" s="255">
        <f>+G39+G42+G46+G50+G58+G68</f>
        <v>0</v>
      </c>
      <c r="H69" s="45" t="str">
        <f t="shared" si="9"/>
        <v> </v>
      </c>
      <c r="I69" s="255">
        <f>+I39+I42+I46+I50+I58+I68</f>
        <v>0</v>
      </c>
      <c r="J69" s="155"/>
      <c r="K69" s="20">
        <f t="shared" si="1"/>
        <v>0</v>
      </c>
      <c r="L69" s="22" t="str">
        <f t="shared" si="2"/>
        <v>0</v>
      </c>
      <c r="M69" s="238" t="str">
        <f t="shared" si="10"/>
        <v>0</v>
      </c>
      <c r="N69" s="79"/>
      <c r="O69"/>
      <c r="P69"/>
      <c r="Q69"/>
      <c r="R69"/>
      <c r="S69"/>
      <c r="T69"/>
      <c r="U69"/>
      <c r="V69"/>
      <c r="W69"/>
      <c r="X69"/>
      <c r="Y6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</row>
    <row r="70" spans="1:15" ht="25.5" customHeight="1" thickBot="1">
      <c r="A70" s="556" t="s">
        <v>112</v>
      </c>
      <c r="B70" s="557"/>
      <c r="C70" s="557"/>
      <c r="D70" s="557"/>
      <c r="E70" s="557"/>
      <c r="F70" s="558"/>
      <c r="G70" s="256"/>
      <c r="H70" s="373" t="str">
        <f t="shared" si="9"/>
        <v> </v>
      </c>
      <c r="I70" s="256"/>
      <c r="K70" s="20">
        <f t="shared" si="1"/>
        <v>0</v>
      </c>
      <c r="L70" s="22" t="str">
        <f t="shared" si="2"/>
        <v>0</v>
      </c>
      <c r="M70" s="238" t="str">
        <f t="shared" si="10"/>
        <v>0</v>
      </c>
      <c r="N70" s="291">
        <v>2</v>
      </c>
      <c r="O70" s="292">
        <v>3</v>
      </c>
    </row>
    <row r="71" spans="1:15" ht="21" customHeight="1" thickBot="1">
      <c r="A71" s="568" t="s">
        <v>164</v>
      </c>
      <c r="B71" s="569"/>
      <c r="C71" s="569"/>
      <c r="D71" s="569"/>
      <c r="E71" s="569"/>
      <c r="F71" s="570"/>
      <c r="G71" s="370"/>
      <c r="H71" s="232" t="str">
        <f t="shared" si="9"/>
        <v> </v>
      </c>
      <c r="I71" s="371">
        <f>+E88+F88</f>
        <v>0</v>
      </c>
      <c r="K71" s="20">
        <f t="shared" si="1"/>
        <v>0</v>
      </c>
      <c r="L71" s="22" t="str">
        <f t="shared" si="2"/>
        <v>0</v>
      </c>
      <c r="M71" s="238" t="str">
        <f>IF(K71&gt;=20%,K71,"0")</f>
        <v>0</v>
      </c>
      <c r="N71" s="365"/>
      <c r="O71" s="366"/>
    </row>
    <row r="72" spans="1:15" ht="21" customHeight="1" thickBot="1">
      <c r="A72" s="571" t="s">
        <v>165</v>
      </c>
      <c r="B72" s="572"/>
      <c r="C72" s="572"/>
      <c r="D72" s="572"/>
      <c r="E72" s="572"/>
      <c r="F72" s="573"/>
      <c r="G72" s="274">
        <f>+'V-01'!G21</f>
        <v>0</v>
      </c>
      <c r="H72" s="351" t="str">
        <f t="shared" si="9"/>
        <v> </v>
      </c>
      <c r="I72" s="242">
        <f>+'V-01'!G22</f>
        <v>0</v>
      </c>
      <c r="K72" s="20">
        <f>IF(G72=0,,(I72/G72)-1)</f>
        <v>0</v>
      </c>
      <c r="L72" s="22" t="str">
        <f t="shared" si="2"/>
        <v>0</v>
      </c>
      <c r="M72" s="238" t="str">
        <f t="shared" si="10"/>
        <v>0</v>
      </c>
      <c r="N72" s="619">
        <f>IF(G71+G72&gt;G70,"Investitionen &lt; als Zuschüsse",0)</f>
        <v>0</v>
      </c>
      <c r="O72" s="619">
        <f>IF(I71+I72&gt;I70,"Investitionen &lt; als Zuschüsse",0)</f>
        <v>0</v>
      </c>
    </row>
    <row r="73" spans="1:55" s="18" customFormat="1" ht="27" customHeight="1" thickBot="1">
      <c r="A73" s="531" t="s">
        <v>136</v>
      </c>
      <c r="B73" s="583"/>
      <c r="C73" s="583"/>
      <c r="D73" s="583"/>
      <c r="E73" s="583"/>
      <c r="F73" s="468"/>
      <c r="G73" s="367">
        <f>+G9-G70+G72+G41</f>
        <v>0</v>
      </c>
      <c r="H73" s="368" t="str">
        <f t="shared" si="9"/>
        <v> </v>
      </c>
      <c r="I73" s="367">
        <f>+I9-I70+I72+I41+I71</f>
        <v>0</v>
      </c>
      <c r="J73" s="155"/>
      <c r="K73" s="20">
        <f>IF(G73=0,,(I73/G73)-1)</f>
        <v>0</v>
      </c>
      <c r="L73" s="22" t="str">
        <f t="shared" si="2"/>
        <v>0</v>
      </c>
      <c r="M73" s="238" t="str">
        <f>IF(K73&gt;=20%,K73,"0")</f>
        <v>0</v>
      </c>
      <c r="N73" s="620"/>
      <c r="O73" s="620"/>
      <c r="P73" s="79"/>
      <c r="Q73" s="79"/>
      <c r="R73" s="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</row>
    <row r="74" spans="1:13" ht="27" customHeight="1">
      <c r="A74" s="551" t="s">
        <v>21</v>
      </c>
      <c r="B74" s="552"/>
      <c r="C74" s="552"/>
      <c r="D74" s="552"/>
      <c r="E74" s="552"/>
      <c r="F74" s="552"/>
      <c r="G74" s="377">
        <f>G75*7.5</f>
        <v>0</v>
      </c>
      <c r="H74" s="369" t="str">
        <f t="shared" si="9"/>
        <v> </v>
      </c>
      <c r="I74" s="378">
        <f>I75*7.5</f>
        <v>0</v>
      </c>
      <c r="J74" s="155"/>
      <c r="K74" s="20">
        <f>IF(G74=0,,(I74/G74)-1)</f>
        <v>0</v>
      </c>
      <c r="L74" s="22" t="str">
        <f t="shared" si="2"/>
        <v>0</v>
      </c>
      <c r="M74" s="238" t="str">
        <f t="shared" si="10"/>
        <v>0</v>
      </c>
    </row>
    <row r="75" spans="1:13" ht="21" customHeight="1" thickBot="1">
      <c r="A75" s="374"/>
      <c r="B75" s="553" t="s">
        <v>113</v>
      </c>
      <c r="C75" s="553"/>
      <c r="D75" s="554"/>
      <c r="E75" s="554"/>
      <c r="F75" s="555"/>
      <c r="G75" s="375"/>
      <c r="H75" s="351" t="str">
        <f t="shared" si="9"/>
        <v> </v>
      </c>
      <c r="I75" s="376"/>
      <c r="K75" s="20">
        <f>IF(G75=0,,(I75/G75)-1)</f>
        <v>0</v>
      </c>
      <c r="L75" s="22" t="str">
        <f t="shared" si="2"/>
        <v>0</v>
      </c>
      <c r="M75" s="238" t="str">
        <f t="shared" si="10"/>
        <v>0</v>
      </c>
    </row>
    <row r="76" spans="1:13" ht="3.75" customHeight="1" thickBot="1">
      <c r="A76" s="567"/>
      <c r="B76" s="467"/>
      <c r="C76" s="467"/>
      <c r="D76" s="467"/>
      <c r="E76" s="467"/>
      <c r="F76" s="467"/>
      <c r="G76" s="467"/>
      <c r="H76" s="467"/>
      <c r="I76" s="468"/>
      <c r="K76" s="20"/>
      <c r="L76" s="353"/>
      <c r="M76" s="354"/>
    </row>
    <row r="77" spans="1:25" s="16" customFormat="1" ht="24" customHeight="1" thickBot="1">
      <c r="A77" s="559" t="s">
        <v>162</v>
      </c>
      <c r="B77" s="560"/>
      <c r="C77" s="560"/>
      <c r="D77" s="560"/>
      <c r="E77" s="560"/>
      <c r="F77" s="560"/>
      <c r="G77" s="560"/>
      <c r="H77" s="560"/>
      <c r="I77" s="561"/>
      <c r="J77" s="23"/>
      <c r="K77" s="26"/>
      <c r="O77"/>
      <c r="P77"/>
      <c r="Q77"/>
      <c r="R77"/>
      <c r="S77"/>
      <c r="T77"/>
      <c r="U77"/>
      <c r="V77"/>
      <c r="W77"/>
      <c r="X77"/>
      <c r="Y77"/>
    </row>
    <row r="78" spans="1:25" s="75" customFormat="1" ht="42.75" customHeight="1" thickBot="1">
      <c r="A78" s="562" t="s">
        <v>150</v>
      </c>
      <c r="B78" s="563"/>
      <c r="C78" s="563"/>
      <c r="D78" s="564"/>
      <c r="E78" s="180" t="s">
        <v>15</v>
      </c>
      <c r="F78" s="181" t="s">
        <v>40</v>
      </c>
      <c r="G78" s="180" t="s">
        <v>16</v>
      </c>
      <c r="H78" s="180" t="s">
        <v>126</v>
      </c>
      <c r="I78" s="182" t="s">
        <v>38</v>
      </c>
      <c r="J78" s="183" t="s">
        <v>0</v>
      </c>
      <c r="K78" s="26"/>
      <c r="L78" s="184" t="s">
        <v>23</v>
      </c>
      <c r="N78"/>
      <c r="O78"/>
      <c r="P78"/>
      <c r="Q78"/>
      <c r="R78"/>
      <c r="S78"/>
      <c r="T78"/>
      <c r="U78"/>
      <c r="V78"/>
      <c r="W78"/>
      <c r="X78"/>
      <c r="Y78"/>
    </row>
    <row r="79" spans="1:25" s="75" customFormat="1" ht="16.5" customHeight="1">
      <c r="A79" s="565" t="s">
        <v>151</v>
      </c>
      <c r="B79" s="566"/>
      <c r="C79" s="566"/>
      <c r="D79" s="566"/>
      <c r="E79" s="185"/>
      <c r="F79" s="186"/>
      <c r="G79" s="187"/>
      <c r="H79" s="187"/>
      <c r="I79" s="188">
        <f aca="true" t="shared" si="11" ref="I79:I84">SUM(E79:H79)</f>
        <v>0</v>
      </c>
      <c r="J79" s="183"/>
      <c r="K79" s="257">
        <f>+I39</f>
        <v>0</v>
      </c>
      <c r="L79" s="189">
        <f>+K79-I79</f>
        <v>0</v>
      </c>
      <c r="M79" s="154"/>
      <c r="N79"/>
      <c r="O79"/>
      <c r="P79"/>
      <c r="Q79"/>
      <c r="R79"/>
      <c r="S79"/>
      <c r="T79"/>
      <c r="U79"/>
      <c r="V79"/>
      <c r="W79"/>
      <c r="X79"/>
      <c r="Y79"/>
    </row>
    <row r="80" spans="1:25" s="75" customFormat="1" ht="16.5" customHeight="1">
      <c r="A80" s="550" t="s">
        <v>114</v>
      </c>
      <c r="B80" s="518"/>
      <c r="C80" s="518"/>
      <c r="D80" s="518"/>
      <c r="E80" s="190"/>
      <c r="F80" s="191"/>
      <c r="G80" s="192"/>
      <c r="H80" s="192"/>
      <c r="I80" s="188">
        <f t="shared" si="11"/>
        <v>0</v>
      </c>
      <c r="J80" s="183"/>
      <c r="K80" s="257">
        <f>+I42</f>
        <v>0</v>
      </c>
      <c r="L80" s="189">
        <f>+K80-I80</f>
        <v>0</v>
      </c>
      <c r="M80" s="154"/>
      <c r="N80"/>
      <c r="O80"/>
      <c r="P80"/>
      <c r="Q80"/>
      <c r="R80"/>
      <c r="S80"/>
      <c r="T80"/>
      <c r="U80"/>
      <c r="V80"/>
      <c r="W80"/>
      <c r="X80"/>
      <c r="Y80"/>
    </row>
    <row r="81" spans="1:25" s="75" customFormat="1" ht="16.5" customHeight="1">
      <c r="A81" s="550" t="s">
        <v>115</v>
      </c>
      <c r="B81" s="518"/>
      <c r="C81" s="518"/>
      <c r="D81" s="518"/>
      <c r="E81" s="192"/>
      <c r="F81" s="193"/>
      <c r="G81" s="194">
        <f>+'V-01'!F21</f>
        <v>0</v>
      </c>
      <c r="H81" s="192"/>
      <c r="I81" s="188">
        <f t="shared" si="11"/>
        <v>0</v>
      </c>
      <c r="J81" s="183"/>
      <c r="K81" s="257">
        <f>+I46</f>
        <v>0</v>
      </c>
      <c r="L81" s="189">
        <f>+K81-I81</f>
        <v>0</v>
      </c>
      <c r="M81" s="154"/>
      <c r="N81"/>
      <c r="O81"/>
      <c r="P81"/>
      <c r="Q81"/>
      <c r="R81"/>
      <c r="S81"/>
      <c r="T81"/>
      <c r="U81"/>
      <c r="V81"/>
      <c r="W81"/>
      <c r="X81"/>
      <c r="Y81"/>
    </row>
    <row r="82" spans="1:25" s="75" customFormat="1" ht="16.5" customHeight="1">
      <c r="A82" s="550" t="s">
        <v>108</v>
      </c>
      <c r="B82" s="518"/>
      <c r="C82" s="518"/>
      <c r="D82" s="518"/>
      <c r="E82" s="192"/>
      <c r="F82" s="193"/>
      <c r="G82" s="195"/>
      <c r="H82" s="192"/>
      <c r="I82" s="188">
        <f t="shared" si="11"/>
        <v>0</v>
      </c>
      <c r="J82" s="183"/>
      <c r="K82" s="257">
        <f>+I50</f>
        <v>0</v>
      </c>
      <c r="L82" s="189">
        <f>+K82-I82</f>
        <v>0</v>
      </c>
      <c r="M82" s="154"/>
      <c r="O82"/>
      <c r="P82"/>
      <c r="Q82"/>
      <c r="R82"/>
      <c r="S82"/>
      <c r="T82"/>
      <c r="U82"/>
      <c r="V82"/>
      <c r="W82"/>
      <c r="X82"/>
      <c r="Y82"/>
    </row>
    <row r="83" spans="1:25" s="75" customFormat="1" ht="16.5" customHeight="1">
      <c r="A83" s="605" t="s">
        <v>166</v>
      </c>
      <c r="B83" s="606"/>
      <c r="C83" s="606"/>
      <c r="D83" s="606"/>
      <c r="E83" s="196"/>
      <c r="F83" s="197"/>
      <c r="G83" s="196"/>
      <c r="H83" s="196"/>
      <c r="I83" s="293">
        <f t="shared" si="11"/>
        <v>0</v>
      </c>
      <c r="J83" s="183"/>
      <c r="K83" s="257">
        <f>+I58</f>
        <v>0</v>
      </c>
      <c r="L83" s="189">
        <f>+K83-I83</f>
        <v>0</v>
      </c>
      <c r="M83" s="154"/>
      <c r="O83"/>
      <c r="P83"/>
      <c r="Q83"/>
      <c r="R83"/>
      <c r="S83"/>
      <c r="T83"/>
      <c r="U83"/>
      <c r="V83"/>
      <c r="W83"/>
      <c r="X83"/>
      <c r="Y83"/>
    </row>
    <row r="84" spans="1:25" s="75" customFormat="1" ht="16.5" customHeight="1" thickBot="1">
      <c r="A84" s="593" t="s">
        <v>116</v>
      </c>
      <c r="B84" s="594"/>
      <c r="C84" s="594"/>
      <c r="D84" s="594"/>
      <c r="E84" s="248"/>
      <c r="F84" s="90"/>
      <c r="G84" s="249">
        <f>+I68</f>
        <v>0</v>
      </c>
      <c r="H84" s="248"/>
      <c r="I84" s="198">
        <f t="shared" si="11"/>
        <v>0</v>
      </c>
      <c r="J84" s="183"/>
      <c r="K84" s="257"/>
      <c r="L84" s="189">
        <f>+I68-I84</f>
        <v>0</v>
      </c>
      <c r="M84" s="154"/>
      <c r="O84"/>
      <c r="P84"/>
      <c r="Q84"/>
      <c r="R84"/>
      <c r="S84"/>
      <c r="T84"/>
      <c r="U84"/>
      <c r="V84"/>
      <c r="W84"/>
      <c r="X84"/>
      <c r="Y84"/>
    </row>
    <row r="85" spans="1:25" s="202" customFormat="1" ht="18.75" customHeight="1" thickBot="1">
      <c r="A85" s="595" t="s">
        <v>117</v>
      </c>
      <c r="B85" s="596"/>
      <c r="C85" s="199"/>
      <c r="D85" s="200">
        <f>+D79+D80+D81+D82+D83</f>
        <v>0</v>
      </c>
      <c r="E85" s="201">
        <f>SUM(E79:E84)</f>
        <v>0</v>
      </c>
      <c r="F85" s="201">
        <f>SUM(F79:F84)</f>
        <v>0</v>
      </c>
      <c r="G85" s="201">
        <f>SUM(G79:G84)</f>
        <v>0</v>
      </c>
      <c r="H85" s="201">
        <f>SUM(H79:H84)</f>
        <v>0</v>
      </c>
      <c r="I85" s="201">
        <f>SUM(I79:I84)</f>
        <v>0</v>
      </c>
      <c r="J85" s="183"/>
      <c r="K85" s="257"/>
      <c r="L85" s="343">
        <f>+I69-I85</f>
        <v>0</v>
      </c>
      <c r="M85" s="263">
        <v>4</v>
      </c>
      <c r="O85"/>
      <c r="P85"/>
      <c r="Q85"/>
      <c r="R85"/>
      <c r="S85"/>
      <c r="T85"/>
      <c r="U85"/>
      <c r="V85"/>
      <c r="W85"/>
      <c r="X85"/>
      <c r="Y85"/>
    </row>
    <row r="86" spans="1:25" s="202" customFormat="1" ht="18.75" customHeight="1" thickBot="1">
      <c r="A86" s="602"/>
      <c r="B86" s="603"/>
      <c r="C86" s="603"/>
      <c r="D86" s="603"/>
      <c r="E86" s="361" t="e">
        <f>E85/I85</f>
        <v>#DIV/0!</v>
      </c>
      <c r="F86" s="362" t="e">
        <f>F85/I85</f>
        <v>#DIV/0!</v>
      </c>
      <c r="G86" s="361" t="e">
        <f>G85/I85</f>
        <v>#DIV/0!</v>
      </c>
      <c r="H86" s="363" t="e">
        <f>H85/I85</f>
        <v>#DIV/0!</v>
      </c>
      <c r="I86" s="364" t="e">
        <f>I85/I85</f>
        <v>#DIV/0!</v>
      </c>
      <c r="J86" s="183"/>
      <c r="K86" s="257"/>
      <c r="L86" s="204" t="e">
        <f>+E86+F86+G86+H86</f>
        <v>#DIV/0!</v>
      </c>
      <c r="O86"/>
      <c r="P86"/>
      <c r="Q86"/>
      <c r="R86"/>
      <c r="S86"/>
      <c r="T86"/>
      <c r="U86"/>
      <c r="V86"/>
      <c r="W86"/>
      <c r="X86"/>
      <c r="Y86"/>
    </row>
    <row r="87" spans="1:25" s="202" customFormat="1" ht="16.5" customHeight="1" thickBot="1">
      <c r="A87" s="600" t="s">
        <v>121</v>
      </c>
      <c r="B87" s="601"/>
      <c r="C87" s="265"/>
      <c r="D87" s="266" t="s">
        <v>0</v>
      </c>
      <c r="E87" s="267">
        <f>+I10-I11-I14-E85</f>
        <v>0</v>
      </c>
      <c r="F87" s="267">
        <f>+I14-F85</f>
        <v>0</v>
      </c>
      <c r="G87" s="267">
        <f>+I11-G85</f>
        <v>0</v>
      </c>
      <c r="H87" s="267">
        <f>+I69-I10-H85</f>
        <v>0</v>
      </c>
      <c r="I87" s="267">
        <f>+I85-I69</f>
        <v>0</v>
      </c>
      <c r="J87" s="183"/>
      <c r="K87" s="203"/>
      <c r="L87" s="344">
        <f>+E87+F87+G87+H87+I87</f>
        <v>0</v>
      </c>
      <c r="O87"/>
      <c r="P87"/>
      <c r="Q87"/>
      <c r="R87"/>
      <c r="S87"/>
      <c r="T87"/>
      <c r="U87"/>
      <c r="V87"/>
      <c r="W87"/>
      <c r="X87"/>
      <c r="Y87"/>
    </row>
    <row r="88" spans="1:25" s="202" customFormat="1" ht="16.5" customHeight="1" thickBot="1">
      <c r="A88" s="597" t="s">
        <v>167</v>
      </c>
      <c r="B88" s="598"/>
      <c r="C88" s="598"/>
      <c r="D88" s="599"/>
      <c r="E88" s="250"/>
      <c r="F88" s="251"/>
      <c r="G88" s="389">
        <f>+I72</f>
        <v>0</v>
      </c>
      <c r="H88" s="390">
        <f>+I70-I72-E88-F88</f>
        <v>0</v>
      </c>
      <c r="I88" s="391">
        <f>SUM(E88:H88)</f>
        <v>0</v>
      </c>
      <c r="J88" s="183"/>
      <c r="K88" s="257"/>
      <c r="L88" s="189">
        <f>IF(H88&lt;0,H88,+I70-I88)</f>
        <v>0</v>
      </c>
      <c r="M88" s="263">
        <v>4</v>
      </c>
      <c r="O88"/>
      <c r="P88"/>
      <c r="Q88"/>
      <c r="R88"/>
      <c r="S88"/>
      <c r="T88"/>
      <c r="U88"/>
      <c r="V88"/>
      <c r="W88"/>
      <c r="X88"/>
      <c r="Y88"/>
    </row>
    <row r="89" spans="1:25" s="202" customFormat="1" ht="24.75" customHeight="1" thickBot="1">
      <c r="A89" s="607" t="s">
        <v>160</v>
      </c>
      <c r="B89" s="608"/>
      <c r="C89" s="608"/>
      <c r="D89" s="608"/>
      <c r="E89" s="608"/>
      <c r="F89" s="608"/>
      <c r="G89" s="608"/>
      <c r="H89" s="608"/>
      <c r="I89" s="609"/>
      <c r="J89" s="183"/>
      <c r="K89" s="203"/>
      <c r="L89" s="205"/>
      <c r="O89"/>
      <c r="P89"/>
      <c r="Q89"/>
      <c r="R89"/>
      <c r="S89"/>
      <c r="T89"/>
      <c r="U89"/>
      <c r="V89"/>
      <c r="W89"/>
      <c r="X89"/>
      <c r="Y89"/>
    </row>
    <row r="90" spans="1:25" s="202" customFormat="1" ht="18" customHeight="1">
      <c r="A90" s="604" t="s">
        <v>129</v>
      </c>
      <c r="B90" s="400"/>
      <c r="C90" s="591" t="s">
        <v>130</v>
      </c>
      <c r="D90" s="400"/>
      <c r="E90" s="400"/>
      <c r="F90" s="400"/>
      <c r="G90" s="400"/>
      <c r="H90" s="400"/>
      <c r="I90" s="401"/>
      <c r="J90" s="183"/>
      <c r="K90"/>
      <c r="L90" s="205"/>
      <c r="O90"/>
      <c r="P90"/>
      <c r="Q90"/>
      <c r="R90"/>
      <c r="S90"/>
      <c r="T90"/>
      <c r="U90"/>
      <c r="V90"/>
      <c r="W90"/>
      <c r="X90"/>
      <c r="Y90"/>
    </row>
    <row r="91" spans="1:25" s="202" customFormat="1" ht="18" customHeight="1" thickBot="1">
      <c r="A91" s="590" t="s">
        <v>81</v>
      </c>
      <c r="B91" s="451"/>
      <c r="C91" s="592" t="s">
        <v>161</v>
      </c>
      <c r="D91" s="451"/>
      <c r="E91" s="451"/>
      <c r="F91" s="451"/>
      <c r="G91" s="451"/>
      <c r="H91" s="451"/>
      <c r="I91" s="409"/>
      <c r="J91" s="183"/>
      <c r="K91"/>
      <c r="L91" s="205"/>
      <c r="O91"/>
      <c r="P91"/>
      <c r="Q91"/>
      <c r="R91"/>
      <c r="S91"/>
      <c r="T91"/>
      <c r="U91"/>
      <c r="V91"/>
      <c r="W91"/>
      <c r="X91"/>
      <c r="Y91"/>
    </row>
    <row r="92" spans="1:13" s="17" customFormat="1" ht="40.5" customHeight="1" thickBot="1">
      <c r="A92" s="621" t="s">
        <v>118</v>
      </c>
      <c r="B92" s="622"/>
      <c r="C92" s="357" t="s">
        <v>140</v>
      </c>
      <c r="D92" s="623" t="s">
        <v>119</v>
      </c>
      <c r="E92" s="624"/>
      <c r="F92" s="357" t="s">
        <v>81</v>
      </c>
      <c r="G92" s="358" t="s">
        <v>120</v>
      </c>
      <c r="H92" s="359" t="s">
        <v>63</v>
      </c>
      <c r="I92" s="360" t="s">
        <v>111</v>
      </c>
      <c r="J92" s="168" t="s">
        <v>0</v>
      </c>
      <c r="L92" s="164"/>
      <c r="M92" s="164"/>
    </row>
    <row r="93" spans="1:13" s="17" customFormat="1" ht="18.75" customHeight="1">
      <c r="A93" s="625"/>
      <c r="B93" s="626"/>
      <c r="C93" s="331"/>
      <c r="D93" s="627"/>
      <c r="E93" s="628"/>
      <c r="F93" s="331"/>
      <c r="G93" s="332"/>
      <c r="H93" s="333"/>
      <c r="I93" s="334"/>
      <c r="J93" s="168"/>
      <c r="L93" s="164"/>
      <c r="M93" s="164"/>
    </row>
    <row r="94" spans="1:13" s="17" customFormat="1" ht="18.75" customHeight="1">
      <c r="A94" s="613"/>
      <c r="B94" s="614"/>
      <c r="C94" s="40"/>
      <c r="D94" s="580"/>
      <c r="E94" s="581"/>
      <c r="F94" s="40"/>
      <c r="G94" s="283"/>
      <c r="H94" s="284"/>
      <c r="I94" s="285"/>
      <c r="J94" s="168"/>
      <c r="L94" s="164"/>
      <c r="M94" s="164"/>
    </row>
    <row r="95" spans="1:13" s="17" customFormat="1" ht="18.75" customHeight="1">
      <c r="A95" s="613"/>
      <c r="B95" s="614"/>
      <c r="C95" s="40"/>
      <c r="D95" s="580"/>
      <c r="E95" s="581"/>
      <c r="F95" s="40"/>
      <c r="G95" s="283"/>
      <c r="H95" s="284"/>
      <c r="I95" s="285"/>
      <c r="J95" s="168"/>
      <c r="L95" s="164"/>
      <c r="M95" s="164"/>
    </row>
    <row r="96" spans="1:13" s="17" customFormat="1" ht="18.75" customHeight="1">
      <c r="A96" s="613"/>
      <c r="B96" s="614"/>
      <c r="C96" s="40"/>
      <c r="D96" s="580"/>
      <c r="E96" s="581"/>
      <c r="F96" s="40"/>
      <c r="G96" s="283"/>
      <c r="H96" s="284"/>
      <c r="I96" s="285"/>
      <c r="J96" s="168"/>
      <c r="L96" s="164"/>
      <c r="M96" s="164"/>
    </row>
    <row r="97" spans="1:13" s="17" customFormat="1" ht="18.75" customHeight="1">
      <c r="A97" s="613"/>
      <c r="B97" s="614"/>
      <c r="C97" s="40"/>
      <c r="D97" s="580"/>
      <c r="E97" s="581"/>
      <c r="F97" s="40"/>
      <c r="G97" s="283"/>
      <c r="H97" s="284"/>
      <c r="I97" s="285"/>
      <c r="J97" s="168"/>
      <c r="L97" s="164"/>
      <c r="M97" s="164"/>
    </row>
    <row r="98" spans="1:13" s="17" customFormat="1" ht="18.75" customHeight="1">
      <c r="A98" s="613"/>
      <c r="B98" s="614"/>
      <c r="C98" s="40"/>
      <c r="D98" s="580"/>
      <c r="E98" s="581"/>
      <c r="F98" s="40"/>
      <c r="G98" s="283"/>
      <c r="H98" s="284"/>
      <c r="I98" s="285"/>
      <c r="J98" s="168"/>
      <c r="L98" s="164"/>
      <c r="M98" s="164"/>
    </row>
    <row r="99" spans="1:13" s="17" customFormat="1" ht="18.75" customHeight="1">
      <c r="A99" s="613"/>
      <c r="B99" s="614"/>
      <c r="C99" s="40"/>
      <c r="D99" s="580"/>
      <c r="E99" s="581"/>
      <c r="F99" s="40"/>
      <c r="G99" s="283"/>
      <c r="H99" s="284"/>
      <c r="I99" s="285"/>
      <c r="J99" s="168"/>
      <c r="L99" s="164"/>
      <c r="M99" s="164"/>
    </row>
    <row r="100" spans="1:13" s="17" customFormat="1" ht="18.75" customHeight="1">
      <c r="A100" s="613"/>
      <c r="B100" s="614"/>
      <c r="C100" s="40"/>
      <c r="D100" s="580"/>
      <c r="E100" s="581"/>
      <c r="F100" s="40"/>
      <c r="G100" s="283"/>
      <c r="H100" s="284"/>
      <c r="I100" s="285"/>
      <c r="J100" s="168"/>
      <c r="L100" s="164"/>
      <c r="M100" s="164"/>
    </row>
    <row r="101" spans="1:13" s="17" customFormat="1" ht="18.75" customHeight="1" thickBot="1">
      <c r="A101" s="615"/>
      <c r="B101" s="616"/>
      <c r="C101" s="335"/>
      <c r="D101" s="617"/>
      <c r="E101" s="618"/>
      <c r="F101" s="335"/>
      <c r="G101" s="336"/>
      <c r="H101" s="337"/>
      <c r="I101" s="338"/>
      <c r="J101" s="168"/>
      <c r="L101" s="164"/>
      <c r="M101" s="164"/>
    </row>
    <row r="102" spans="1:13" s="17" customFormat="1" ht="15" customHeight="1" thickBot="1">
      <c r="A102" s="341"/>
      <c r="B102" s="342" t="s">
        <v>141</v>
      </c>
      <c r="C102" s="610">
        <f>+I13+I14-I102</f>
        <v>0</v>
      </c>
      <c r="D102" s="611"/>
      <c r="E102" s="612"/>
      <c r="F102" s="339"/>
      <c r="G102" s="339"/>
      <c r="H102" s="339"/>
      <c r="I102" s="340">
        <f>SUM(I93:I101)</f>
        <v>0</v>
      </c>
      <c r="J102" s="168"/>
      <c r="L102" s="164"/>
      <c r="M102" s="164"/>
    </row>
    <row r="103" spans="1:25" s="210" customFormat="1" ht="18" customHeight="1" thickBot="1">
      <c r="A103" s="206"/>
      <c r="B103" s="206"/>
      <c r="C103" s="206"/>
      <c r="D103" s="206"/>
      <c r="E103" s="207"/>
      <c r="F103" s="207"/>
      <c r="G103" s="207"/>
      <c r="H103" s="207"/>
      <c r="I103" s="207"/>
      <c r="J103" s="168"/>
      <c r="K103" s="208"/>
      <c r="L103" s="209"/>
      <c r="O103"/>
      <c r="P103"/>
      <c r="Q103"/>
      <c r="R103"/>
      <c r="S103"/>
      <c r="T103"/>
      <c r="U103"/>
      <c r="V103"/>
      <c r="W103"/>
      <c r="X103"/>
      <c r="Y103"/>
    </row>
    <row r="104" spans="1:25" s="243" customFormat="1" ht="18" customHeight="1" hidden="1" thickBot="1">
      <c r="A104" s="245"/>
      <c r="B104" s="245"/>
      <c r="C104" s="245"/>
      <c r="D104" s="245"/>
      <c r="E104" s="247">
        <f>+I10-I11-I14</f>
        <v>0</v>
      </c>
      <c r="F104" s="247">
        <f>+I14</f>
        <v>0</v>
      </c>
      <c r="G104" s="247">
        <f>+I11+G88</f>
        <v>0</v>
      </c>
      <c r="H104" s="247">
        <f>+I23</f>
        <v>0</v>
      </c>
      <c r="I104" s="247">
        <f>SUM(E104:H104)</f>
        <v>0</v>
      </c>
      <c r="J104" s="168"/>
      <c r="K104" s="246"/>
      <c r="L104" s="244"/>
      <c r="O104"/>
      <c r="P104"/>
      <c r="Q104"/>
      <c r="R104"/>
      <c r="S104"/>
      <c r="T104"/>
      <c r="U104"/>
      <c r="V104"/>
      <c r="W104"/>
      <c r="X104"/>
      <c r="Y104"/>
    </row>
    <row r="105" spans="3:11" ht="13.5" thickBot="1">
      <c r="C105" s="263">
        <v>5</v>
      </c>
      <c r="J105" s="168"/>
      <c r="K105" s="258"/>
    </row>
    <row r="106" ht="48.75" customHeight="1">
      <c r="J106" s="168"/>
    </row>
    <row r="107" ht="18" customHeight="1">
      <c r="J107" s="168"/>
    </row>
    <row r="108" spans="1:25" s="202" customFormat="1" ht="18" customHeight="1">
      <c r="A108" s="211"/>
      <c r="B108" s="211"/>
      <c r="J108" s="168"/>
      <c r="O108"/>
      <c r="P108"/>
      <c r="Q108"/>
      <c r="R108"/>
      <c r="S108"/>
      <c r="T108"/>
      <c r="U108"/>
      <c r="V108"/>
      <c r="W108"/>
      <c r="X108"/>
      <c r="Y108"/>
    </row>
    <row r="109" spans="1:25" s="202" customFormat="1" ht="18" customHeight="1">
      <c r="A109" s="211"/>
      <c r="B109" s="211"/>
      <c r="C109" s="211"/>
      <c r="D109" s="211"/>
      <c r="E109" s="212"/>
      <c r="F109" s="212"/>
      <c r="G109" s="212"/>
      <c r="H109" s="212"/>
      <c r="I109" s="212"/>
      <c r="J109" s="168"/>
      <c r="K109" s="203"/>
      <c r="L109" s="205"/>
      <c r="O109"/>
      <c r="P109"/>
      <c r="Q109"/>
      <c r="R109"/>
      <c r="S109"/>
      <c r="T109"/>
      <c r="U109"/>
      <c r="V109"/>
      <c r="W109"/>
      <c r="X109"/>
      <c r="Y109"/>
    </row>
    <row r="110" spans="1:25" s="202" customFormat="1" ht="18" customHeight="1">
      <c r="A110" s="211"/>
      <c r="B110" s="211"/>
      <c r="C110" s="211"/>
      <c r="D110" s="211"/>
      <c r="E110" s="212"/>
      <c r="F110" s="212"/>
      <c r="G110" s="212"/>
      <c r="H110" s="212"/>
      <c r="I110" s="212"/>
      <c r="J110" s="168"/>
      <c r="K110" s="203"/>
      <c r="L110" s="205"/>
      <c r="O110"/>
      <c r="P110"/>
      <c r="Q110"/>
      <c r="R110"/>
      <c r="S110"/>
      <c r="T110"/>
      <c r="U110"/>
      <c r="V110"/>
      <c r="W110"/>
      <c r="X110"/>
      <c r="Y110"/>
    </row>
    <row r="111" spans="1:25" s="202" customFormat="1" ht="18" customHeight="1">
      <c r="A111" s="211"/>
      <c r="B111" s="211"/>
      <c r="C111" s="211"/>
      <c r="D111" s="211"/>
      <c r="E111" s="212"/>
      <c r="F111" s="212"/>
      <c r="G111" s="212"/>
      <c r="H111" s="212"/>
      <c r="I111" s="212"/>
      <c r="J111" s="168"/>
      <c r="K111" s="203"/>
      <c r="L111" s="205"/>
      <c r="O111"/>
      <c r="P111"/>
      <c r="Q111"/>
      <c r="R111"/>
      <c r="S111"/>
      <c r="T111"/>
      <c r="U111"/>
      <c r="V111"/>
      <c r="W111"/>
      <c r="X111"/>
      <c r="Y111"/>
    </row>
    <row r="112" spans="1:25" s="202" customFormat="1" ht="18" customHeight="1">
      <c r="A112" s="211"/>
      <c r="B112" s="211"/>
      <c r="C112" s="211"/>
      <c r="D112" s="211"/>
      <c r="E112" s="212"/>
      <c r="F112" s="212"/>
      <c r="G112" s="212"/>
      <c r="H112" s="212"/>
      <c r="I112" s="212"/>
      <c r="J112" s="168"/>
      <c r="K112" s="203"/>
      <c r="L112" s="205"/>
      <c r="O112"/>
      <c r="P112"/>
      <c r="Q112"/>
      <c r="R112"/>
      <c r="S112"/>
      <c r="T112"/>
      <c r="U112"/>
      <c r="V112"/>
      <c r="W112"/>
      <c r="X112"/>
      <c r="Y112"/>
    </row>
    <row r="113" spans="1:25" s="202" customFormat="1" ht="18" customHeight="1">
      <c r="A113" s="211"/>
      <c r="B113" s="211"/>
      <c r="C113" s="211"/>
      <c r="D113" s="211"/>
      <c r="E113" s="212"/>
      <c r="F113" s="212"/>
      <c r="G113" s="212"/>
      <c r="H113" s="212"/>
      <c r="I113" s="212"/>
      <c r="J113" s="168"/>
      <c r="K113" s="203"/>
      <c r="L113" s="205"/>
      <c r="O113"/>
      <c r="P113"/>
      <c r="Q113"/>
      <c r="R113"/>
      <c r="S113"/>
      <c r="T113"/>
      <c r="U113"/>
      <c r="V113"/>
      <c r="W113"/>
      <c r="X113"/>
      <c r="Y113"/>
    </row>
    <row r="114" spans="1:25" s="202" customFormat="1" ht="18" customHeight="1">
      <c r="A114" s="211"/>
      <c r="B114" s="211"/>
      <c r="C114" s="211"/>
      <c r="D114" s="211"/>
      <c r="E114" s="212"/>
      <c r="F114" s="212"/>
      <c r="G114" s="212"/>
      <c r="H114" s="212"/>
      <c r="I114" s="212"/>
      <c r="J114" s="183"/>
      <c r="K114" s="203"/>
      <c r="L114" s="205"/>
      <c r="O114"/>
      <c r="P114"/>
      <c r="Q114"/>
      <c r="R114"/>
      <c r="S114"/>
      <c r="T114"/>
      <c r="U114"/>
      <c r="V114"/>
      <c r="W114"/>
      <c r="X114"/>
      <c r="Y114"/>
    </row>
    <row r="115" spans="1:25" s="202" customFormat="1" ht="18" customHeight="1">
      <c r="A115" s="211"/>
      <c r="B115" s="211"/>
      <c r="C115" s="211"/>
      <c r="D115" s="211"/>
      <c r="E115" s="212"/>
      <c r="F115" s="212"/>
      <c r="G115" s="212"/>
      <c r="H115" s="212"/>
      <c r="I115" s="212"/>
      <c r="J115" s="183"/>
      <c r="K115" s="203"/>
      <c r="L115" s="205"/>
      <c r="O115"/>
      <c r="P115"/>
      <c r="Q115"/>
      <c r="R115"/>
      <c r="S115"/>
      <c r="T115"/>
      <c r="U115"/>
      <c r="V115"/>
      <c r="W115"/>
      <c r="X115"/>
      <c r="Y115"/>
    </row>
    <row r="116" spans="1:25" s="202" customFormat="1" ht="18" customHeight="1">
      <c r="A116" s="211"/>
      <c r="B116" s="211"/>
      <c r="C116" s="211"/>
      <c r="D116" s="211"/>
      <c r="E116" s="212"/>
      <c r="F116" s="212"/>
      <c r="G116" s="212"/>
      <c r="H116" s="212"/>
      <c r="I116" s="212"/>
      <c r="J116" s="183"/>
      <c r="K116" s="203"/>
      <c r="L116" s="205"/>
      <c r="O116"/>
      <c r="P116"/>
      <c r="Q116"/>
      <c r="R116"/>
      <c r="S116"/>
      <c r="T116"/>
      <c r="U116"/>
      <c r="V116"/>
      <c r="W116"/>
      <c r="X116"/>
      <c r="Y116"/>
    </row>
    <row r="117" spans="1:25" s="202" customFormat="1" ht="18" customHeight="1">
      <c r="A117" s="211"/>
      <c r="B117" s="211"/>
      <c r="C117" s="211"/>
      <c r="D117" s="211"/>
      <c r="E117" s="212"/>
      <c r="F117" s="212"/>
      <c r="G117" s="212"/>
      <c r="H117" s="212"/>
      <c r="I117" s="212"/>
      <c r="J117" s="183"/>
      <c r="K117" s="203"/>
      <c r="L117" s="205"/>
      <c r="O117"/>
      <c r="P117"/>
      <c r="Q117"/>
      <c r="R117"/>
      <c r="S117"/>
      <c r="T117"/>
      <c r="U117"/>
      <c r="V117"/>
      <c r="W117"/>
      <c r="X117"/>
      <c r="Y117"/>
    </row>
    <row r="118" spans="1:25" s="202" customFormat="1" ht="18" customHeight="1">
      <c r="A118" s="211"/>
      <c r="B118" s="211"/>
      <c r="C118" s="211"/>
      <c r="D118" s="211"/>
      <c r="E118" s="212"/>
      <c r="F118" s="212"/>
      <c r="G118" s="212"/>
      <c r="H118" s="212"/>
      <c r="I118" s="212"/>
      <c r="J118" s="183"/>
      <c r="K118" s="203"/>
      <c r="L118" s="205"/>
      <c r="O118"/>
      <c r="P118"/>
      <c r="Q118"/>
      <c r="R118"/>
      <c r="S118"/>
      <c r="T118"/>
      <c r="U118"/>
      <c r="V118"/>
      <c r="W118"/>
      <c r="X118"/>
      <c r="Y118"/>
    </row>
    <row r="119" spans="1:25" s="202" customFormat="1" ht="18" customHeight="1">
      <c r="A119" s="211"/>
      <c r="B119" s="211"/>
      <c r="C119" s="211"/>
      <c r="D119" s="211"/>
      <c r="E119" s="212"/>
      <c r="F119" s="212"/>
      <c r="G119" s="212"/>
      <c r="H119" s="212"/>
      <c r="I119" s="212"/>
      <c r="J119" s="183"/>
      <c r="K119" s="203"/>
      <c r="L119" s="205"/>
      <c r="O119"/>
      <c r="P119"/>
      <c r="Q119"/>
      <c r="R119"/>
      <c r="S119"/>
      <c r="T119"/>
      <c r="U119"/>
      <c r="V119"/>
      <c r="W119"/>
      <c r="X119"/>
      <c r="Y119"/>
    </row>
    <row r="120" spans="1:25" s="202" customFormat="1" ht="18" customHeight="1">
      <c r="A120" s="211"/>
      <c r="B120" s="211"/>
      <c r="C120" s="211"/>
      <c r="D120" s="211"/>
      <c r="E120" s="212"/>
      <c r="F120" s="212"/>
      <c r="G120" s="212"/>
      <c r="H120" s="212"/>
      <c r="I120" s="212"/>
      <c r="J120" s="183"/>
      <c r="K120" s="203"/>
      <c r="L120" s="205"/>
      <c r="O120"/>
      <c r="P120"/>
      <c r="Q120"/>
      <c r="R120"/>
      <c r="S120"/>
      <c r="T120"/>
      <c r="U120"/>
      <c r="V120"/>
      <c r="W120"/>
      <c r="X120"/>
      <c r="Y120"/>
    </row>
    <row r="121" spans="1:25" s="202" customFormat="1" ht="18" customHeight="1">
      <c r="A121" s="211"/>
      <c r="B121" s="211"/>
      <c r="C121" s="211"/>
      <c r="D121" s="211"/>
      <c r="E121" s="212"/>
      <c r="F121" s="212"/>
      <c r="G121" s="212"/>
      <c r="H121" s="212"/>
      <c r="I121" s="212"/>
      <c r="J121" s="183"/>
      <c r="K121" s="203"/>
      <c r="L121" s="205"/>
      <c r="O121"/>
      <c r="P121"/>
      <c r="Q121"/>
      <c r="R121"/>
      <c r="S121"/>
      <c r="T121"/>
      <c r="U121"/>
      <c r="V121"/>
      <c r="W121"/>
      <c r="X121"/>
      <c r="Y121"/>
    </row>
    <row r="122" spans="1:25" s="202" customFormat="1" ht="18" customHeight="1">
      <c r="A122" s="211"/>
      <c r="B122" s="211"/>
      <c r="C122" s="211"/>
      <c r="D122" s="211"/>
      <c r="E122" s="212"/>
      <c r="F122" s="212"/>
      <c r="G122" s="212"/>
      <c r="H122" s="212"/>
      <c r="I122" s="212"/>
      <c r="J122" s="183"/>
      <c r="K122" s="203"/>
      <c r="L122" s="205"/>
      <c r="O122"/>
      <c r="P122"/>
      <c r="Q122"/>
      <c r="R122"/>
      <c r="S122"/>
      <c r="T122"/>
      <c r="U122"/>
      <c r="V122"/>
      <c r="W122"/>
      <c r="X122"/>
      <c r="Y122"/>
    </row>
    <row r="123" spans="1:25" s="202" customFormat="1" ht="18" customHeight="1">
      <c r="A123" s="211"/>
      <c r="B123" s="211"/>
      <c r="C123" s="211"/>
      <c r="D123" s="211"/>
      <c r="E123" s="212"/>
      <c r="F123" s="212"/>
      <c r="G123" s="212"/>
      <c r="H123" s="212"/>
      <c r="I123" s="212"/>
      <c r="J123" s="183"/>
      <c r="K123" s="203"/>
      <c r="L123" s="205"/>
      <c r="O123"/>
      <c r="P123"/>
      <c r="Q123"/>
      <c r="R123"/>
      <c r="S123"/>
      <c r="T123"/>
      <c r="U123"/>
      <c r="V123"/>
      <c r="W123"/>
      <c r="X123"/>
      <c r="Y123"/>
    </row>
    <row r="124" spans="1:25" s="202" customFormat="1" ht="18" customHeight="1">
      <c r="A124" s="211"/>
      <c r="B124" s="211"/>
      <c r="C124" s="211"/>
      <c r="D124" s="211"/>
      <c r="E124" s="212"/>
      <c r="F124" s="212"/>
      <c r="G124" s="212"/>
      <c r="H124" s="212"/>
      <c r="I124" s="212"/>
      <c r="J124" s="183"/>
      <c r="K124" s="203"/>
      <c r="L124" s="205"/>
      <c r="O124"/>
      <c r="P124"/>
      <c r="Q124"/>
      <c r="R124"/>
      <c r="S124"/>
      <c r="T124"/>
      <c r="U124"/>
      <c r="V124"/>
      <c r="W124"/>
      <c r="X124"/>
      <c r="Y124"/>
    </row>
    <row r="125" spans="1:25" s="202" customFormat="1" ht="18" customHeight="1">
      <c r="A125" s="211"/>
      <c r="B125" s="211"/>
      <c r="C125" s="211"/>
      <c r="D125" s="211"/>
      <c r="E125" s="212"/>
      <c r="F125" s="212"/>
      <c r="G125" s="212"/>
      <c r="H125" s="212"/>
      <c r="I125" s="212"/>
      <c r="J125" s="183"/>
      <c r="K125" s="203"/>
      <c r="L125" s="205"/>
      <c r="O125"/>
      <c r="P125"/>
      <c r="Q125"/>
      <c r="R125"/>
      <c r="S125"/>
      <c r="T125"/>
      <c r="U125"/>
      <c r="V125"/>
      <c r="W125"/>
      <c r="X125"/>
      <c r="Y125"/>
    </row>
    <row r="126" spans="1:25" s="202" customFormat="1" ht="18" customHeight="1">
      <c r="A126" s="211"/>
      <c r="B126" s="211"/>
      <c r="C126" s="211"/>
      <c r="D126" s="211"/>
      <c r="E126" s="212"/>
      <c r="F126" s="212"/>
      <c r="G126" s="212"/>
      <c r="H126" s="212"/>
      <c r="I126" s="212"/>
      <c r="J126" s="183"/>
      <c r="K126" s="203"/>
      <c r="L126" s="205"/>
      <c r="O126"/>
      <c r="P126"/>
      <c r="Q126"/>
      <c r="R126"/>
      <c r="S126"/>
      <c r="T126"/>
      <c r="U126"/>
      <c r="V126"/>
      <c r="W126"/>
      <c r="X126"/>
      <c r="Y126"/>
    </row>
    <row r="127" spans="1:25" s="202" customFormat="1" ht="18" customHeight="1">
      <c r="A127" s="211"/>
      <c r="B127" s="211"/>
      <c r="C127" s="211"/>
      <c r="D127" s="211"/>
      <c r="E127" s="212"/>
      <c r="F127" s="212"/>
      <c r="G127" s="212"/>
      <c r="H127" s="212"/>
      <c r="I127" s="212"/>
      <c r="J127" s="183"/>
      <c r="K127" s="203"/>
      <c r="L127" s="205"/>
      <c r="O127"/>
      <c r="P127"/>
      <c r="Q127"/>
      <c r="R127"/>
      <c r="S127"/>
      <c r="T127"/>
      <c r="U127"/>
      <c r="V127"/>
      <c r="W127"/>
      <c r="X127"/>
      <c r="Y127"/>
    </row>
    <row r="128" spans="1:25" s="202" customFormat="1" ht="18" customHeight="1">
      <c r="A128" s="211"/>
      <c r="B128" s="211"/>
      <c r="C128" s="211"/>
      <c r="D128" s="211"/>
      <c r="E128" s="212"/>
      <c r="F128" s="212"/>
      <c r="G128" s="212"/>
      <c r="H128" s="212"/>
      <c r="I128" s="212"/>
      <c r="J128" s="183"/>
      <c r="K128" s="203"/>
      <c r="L128" s="205"/>
      <c r="O128"/>
      <c r="P128"/>
      <c r="Q128"/>
      <c r="R128"/>
      <c r="S128"/>
      <c r="T128"/>
      <c r="U128"/>
      <c r="V128"/>
      <c r="W128"/>
      <c r="X128"/>
      <c r="Y128"/>
    </row>
    <row r="129" spans="1:25" s="202" customFormat="1" ht="18" customHeight="1">
      <c r="A129" s="211"/>
      <c r="B129" s="211"/>
      <c r="C129" s="211"/>
      <c r="D129" s="211"/>
      <c r="E129" s="212"/>
      <c r="F129" s="212"/>
      <c r="G129" s="212"/>
      <c r="H129" s="212"/>
      <c r="I129" s="212"/>
      <c r="J129" s="183"/>
      <c r="K129" s="203"/>
      <c r="L129" s="205"/>
      <c r="O129"/>
      <c r="P129"/>
      <c r="Q129"/>
      <c r="R129"/>
      <c r="S129"/>
      <c r="T129"/>
      <c r="U129"/>
      <c r="V129"/>
      <c r="W129"/>
      <c r="X129"/>
      <c r="Y129"/>
    </row>
    <row r="130" spans="1:25" s="202" customFormat="1" ht="18" customHeight="1">
      <c r="A130" s="211"/>
      <c r="B130" s="211"/>
      <c r="C130" s="211"/>
      <c r="D130" s="211"/>
      <c r="E130" s="212"/>
      <c r="F130" s="212"/>
      <c r="G130" s="212"/>
      <c r="H130" s="212"/>
      <c r="I130" s="212"/>
      <c r="J130" s="183"/>
      <c r="K130" s="203"/>
      <c r="L130" s="205"/>
      <c r="O130"/>
      <c r="P130"/>
      <c r="Q130"/>
      <c r="R130"/>
      <c r="S130"/>
      <c r="T130"/>
      <c r="U130"/>
      <c r="V130"/>
      <c r="W130"/>
      <c r="X130"/>
      <c r="Y130"/>
    </row>
    <row r="131" spans="1:25" s="202" customFormat="1" ht="18" customHeight="1">
      <c r="A131" s="211"/>
      <c r="B131" s="211"/>
      <c r="C131" s="211"/>
      <c r="D131" s="211"/>
      <c r="E131" s="212"/>
      <c r="F131" s="212"/>
      <c r="G131" s="212"/>
      <c r="H131" s="212"/>
      <c r="I131" s="212"/>
      <c r="J131" s="183"/>
      <c r="K131" s="203"/>
      <c r="L131" s="205"/>
      <c r="O131"/>
      <c r="P131"/>
      <c r="Q131"/>
      <c r="R131"/>
      <c r="S131"/>
      <c r="T131"/>
      <c r="U131"/>
      <c r="V131"/>
      <c r="W131"/>
      <c r="X131"/>
      <c r="Y131"/>
    </row>
    <row r="132" spans="4:25" s="78" customFormat="1" ht="32.25" customHeight="1" thickBot="1">
      <c r="D132" s="78" t="s">
        <v>0</v>
      </c>
      <c r="K132" s="259"/>
      <c r="L132" s="213"/>
      <c r="M132" s="213"/>
      <c r="O132"/>
      <c r="P132"/>
      <c r="Q132"/>
      <c r="R132"/>
      <c r="S132"/>
      <c r="T132"/>
      <c r="U132"/>
      <c r="V132"/>
      <c r="W132"/>
      <c r="X132"/>
      <c r="Y132"/>
    </row>
    <row r="133" spans="5:25" s="157" customFormat="1" ht="21.75" customHeight="1" hidden="1">
      <c r="E133" s="92">
        <f>+G10-G11-G14</f>
        <v>0</v>
      </c>
      <c r="F133" s="93">
        <f>+G14</f>
        <v>0</v>
      </c>
      <c r="G133" s="93">
        <f>+G11</f>
        <v>0</v>
      </c>
      <c r="H133" s="94" t="e">
        <f>#REF!-E133-F133-G133</f>
        <v>#REF!</v>
      </c>
      <c r="I133" s="214" t="e">
        <f>SUM(E133:H133)</f>
        <v>#REF!</v>
      </c>
      <c r="J133" s="78"/>
      <c r="K133" s="260"/>
      <c r="L133" s="215"/>
      <c r="M133" s="14"/>
      <c r="O133"/>
      <c r="P133"/>
      <c r="Q133"/>
      <c r="R133"/>
      <c r="S133"/>
      <c r="T133"/>
      <c r="U133"/>
      <c r="V133"/>
      <c r="W133"/>
      <c r="X133"/>
      <c r="Y133"/>
    </row>
    <row r="134" spans="1:255" ht="16.5" customHeight="1" thickBot="1">
      <c r="A134" s="79"/>
      <c r="B134" s="574" t="s">
        <v>122</v>
      </c>
      <c r="C134" s="574"/>
      <c r="D134" s="575"/>
      <c r="E134" s="95">
        <f>+E85-E133</f>
        <v>0</v>
      </c>
      <c r="F134" s="95">
        <f>+F85-F133</f>
        <v>0</v>
      </c>
      <c r="G134" s="95">
        <f>+G85-G133</f>
        <v>0</v>
      </c>
      <c r="H134" s="95" t="e">
        <f>+H85-H133</f>
        <v>#REF!</v>
      </c>
      <c r="I134" s="95" t="e">
        <f>+I85-I133</f>
        <v>#REF!</v>
      </c>
      <c r="J134" s="216">
        <v>7</v>
      </c>
      <c r="K134" s="261"/>
      <c r="L134" s="79"/>
      <c r="M134" s="79"/>
      <c r="N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  <c r="DD134" s="79"/>
      <c r="DE134" s="79"/>
      <c r="DF134" s="79"/>
      <c r="DG134" s="79"/>
      <c r="DH134" s="79"/>
      <c r="DI134" s="79"/>
      <c r="DJ134" s="79"/>
      <c r="DK134" s="79"/>
      <c r="DL134" s="79"/>
      <c r="DM134" s="79"/>
      <c r="DN134" s="79"/>
      <c r="DO134" s="79"/>
      <c r="DP134" s="79"/>
      <c r="DQ134" s="79"/>
      <c r="DR134" s="79"/>
      <c r="DS134" s="79"/>
      <c r="DT134" s="79"/>
      <c r="DU134" s="79"/>
      <c r="DV134" s="79"/>
      <c r="DW134" s="79"/>
      <c r="DX134" s="79"/>
      <c r="DY134" s="79"/>
      <c r="DZ134" s="79"/>
      <c r="EA134" s="79"/>
      <c r="EB134" s="79"/>
      <c r="EC134" s="79"/>
      <c r="ED134" s="79"/>
      <c r="EE134" s="79"/>
      <c r="EF134" s="79"/>
      <c r="EG134" s="79"/>
      <c r="EH134" s="79"/>
      <c r="EI134" s="79"/>
      <c r="EJ134" s="79"/>
      <c r="EK134" s="79"/>
      <c r="EL134" s="79"/>
      <c r="EM134" s="79"/>
      <c r="EN134" s="79"/>
      <c r="EO134" s="79"/>
      <c r="EP134" s="79"/>
      <c r="EQ134" s="79"/>
      <c r="ER134" s="79"/>
      <c r="ES134" s="79"/>
      <c r="ET134" s="79"/>
      <c r="EU134" s="79"/>
      <c r="EV134" s="79"/>
      <c r="EW134" s="79"/>
      <c r="EX134" s="79"/>
      <c r="EY134" s="79"/>
      <c r="EZ134" s="79"/>
      <c r="FA134" s="79"/>
      <c r="FB134" s="79"/>
      <c r="FC134" s="79"/>
      <c r="FD134" s="79"/>
      <c r="FE134" s="79"/>
      <c r="FF134" s="79"/>
      <c r="FG134" s="79"/>
      <c r="FH134" s="79"/>
      <c r="FI134" s="79"/>
      <c r="FJ134" s="79"/>
      <c r="FK134" s="79"/>
      <c r="FL134" s="79"/>
      <c r="FM134" s="79"/>
      <c r="FN134" s="79"/>
      <c r="FO134" s="79"/>
      <c r="FP134" s="79"/>
      <c r="FQ134" s="79"/>
      <c r="FR134" s="79"/>
      <c r="FS134" s="79"/>
      <c r="FT134" s="79"/>
      <c r="FU134" s="79"/>
      <c r="FV134" s="79"/>
      <c r="FW134" s="79"/>
      <c r="FX134" s="79"/>
      <c r="FY134" s="79"/>
      <c r="FZ134" s="79"/>
      <c r="GA134" s="79"/>
      <c r="GB134" s="79"/>
      <c r="GC134" s="79"/>
      <c r="GD134" s="79"/>
      <c r="GE134" s="79"/>
      <c r="GF134" s="79"/>
      <c r="GG134" s="79"/>
      <c r="GH134" s="79"/>
      <c r="GI134" s="79"/>
      <c r="GJ134" s="79"/>
      <c r="GK134" s="79"/>
      <c r="GL134" s="79"/>
      <c r="GM134" s="79"/>
      <c r="GN134" s="79"/>
      <c r="GO134" s="79"/>
      <c r="GP134" s="79"/>
      <c r="GQ134" s="79"/>
      <c r="GR134" s="79"/>
      <c r="GS134" s="79"/>
      <c r="GT134" s="79"/>
      <c r="GU134" s="79"/>
      <c r="GV134" s="79"/>
      <c r="GW134" s="79"/>
      <c r="GX134" s="79"/>
      <c r="GY134" s="79"/>
      <c r="GZ134" s="79"/>
      <c r="HA134" s="79"/>
      <c r="HB134" s="79"/>
      <c r="HC134" s="79"/>
      <c r="HD134" s="79"/>
      <c r="HE134" s="79"/>
      <c r="HF134" s="79"/>
      <c r="HG134" s="79"/>
      <c r="HH134" s="79"/>
      <c r="HI134" s="79"/>
      <c r="HJ134" s="79"/>
      <c r="HK134" s="79"/>
      <c r="HL134" s="79"/>
      <c r="HM134" s="79"/>
      <c r="HN134" s="79"/>
      <c r="HO134" s="79"/>
      <c r="HP134" s="79"/>
      <c r="HQ134" s="79"/>
      <c r="HR134" s="79"/>
      <c r="HS134" s="79"/>
      <c r="HT134" s="79"/>
      <c r="HU134" s="79"/>
      <c r="HV134" s="79"/>
      <c r="HW134" s="79"/>
      <c r="HX134" s="79"/>
      <c r="HY134" s="79"/>
      <c r="HZ134" s="79"/>
      <c r="IA134" s="79"/>
      <c r="IB134" s="79"/>
      <c r="IC134" s="79"/>
      <c r="ID134" s="79"/>
      <c r="IE134" s="79"/>
      <c r="IF134" s="79"/>
      <c r="IG134" s="79"/>
      <c r="IH134" s="79"/>
      <c r="II134" s="79"/>
      <c r="IJ134" s="79"/>
      <c r="IK134" s="79"/>
      <c r="IL134" s="79"/>
      <c r="IM134" s="79"/>
      <c r="IN134" s="79"/>
      <c r="IO134" s="79"/>
      <c r="IP134" s="79"/>
      <c r="IQ134" s="79"/>
      <c r="IR134" s="79"/>
      <c r="IS134" s="79"/>
      <c r="IT134" s="79"/>
      <c r="IU134" s="79"/>
    </row>
    <row r="135" spans="1:255" ht="18.75" customHeight="1">
      <c r="A135" s="79"/>
      <c r="B135" s="79"/>
      <c r="C135" s="79"/>
      <c r="D135"/>
      <c r="E135"/>
      <c r="F135"/>
      <c r="G135"/>
      <c r="H135"/>
      <c r="I135"/>
      <c r="J135"/>
      <c r="K135" s="261"/>
      <c r="L135" s="79"/>
      <c r="M135" s="79"/>
      <c r="N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  <c r="DC135" s="79"/>
      <c r="DD135" s="79"/>
      <c r="DE135" s="79"/>
      <c r="DF135" s="79"/>
      <c r="DG135" s="79"/>
      <c r="DH135" s="79"/>
      <c r="DI135" s="79"/>
      <c r="DJ135" s="79"/>
      <c r="DK135" s="79"/>
      <c r="DL135" s="79"/>
      <c r="DM135" s="79"/>
      <c r="DN135" s="79"/>
      <c r="DO135" s="79"/>
      <c r="DP135" s="79"/>
      <c r="DQ135" s="79"/>
      <c r="DR135" s="79"/>
      <c r="DS135" s="79"/>
      <c r="DT135" s="79"/>
      <c r="DU135" s="79"/>
      <c r="DV135" s="79"/>
      <c r="DW135" s="79"/>
      <c r="DX135" s="79"/>
      <c r="DY135" s="79"/>
      <c r="DZ135" s="79"/>
      <c r="EA135" s="79"/>
      <c r="EB135" s="79"/>
      <c r="EC135" s="79"/>
      <c r="ED135" s="79"/>
      <c r="EE135" s="79"/>
      <c r="EF135" s="79"/>
      <c r="EG135" s="79"/>
      <c r="EH135" s="79"/>
      <c r="EI135" s="79"/>
      <c r="EJ135" s="79"/>
      <c r="EK135" s="79"/>
      <c r="EL135" s="79"/>
      <c r="EM135" s="79"/>
      <c r="EN135" s="79"/>
      <c r="EO135" s="79"/>
      <c r="EP135" s="79"/>
      <c r="EQ135" s="79"/>
      <c r="ER135" s="79"/>
      <c r="ES135" s="79"/>
      <c r="ET135" s="79"/>
      <c r="EU135" s="79"/>
      <c r="EV135" s="79"/>
      <c r="EW135" s="79"/>
      <c r="EX135" s="79"/>
      <c r="EY135" s="79"/>
      <c r="EZ135" s="79"/>
      <c r="FA135" s="79"/>
      <c r="FB135" s="79"/>
      <c r="FC135" s="79"/>
      <c r="FD135" s="79"/>
      <c r="FE135" s="79"/>
      <c r="FF135" s="79"/>
      <c r="FG135" s="79"/>
      <c r="FH135" s="79"/>
      <c r="FI135" s="79"/>
      <c r="FJ135" s="79"/>
      <c r="FK135" s="79"/>
      <c r="FL135" s="79"/>
      <c r="FM135" s="79"/>
      <c r="FN135" s="79"/>
      <c r="FO135" s="79"/>
      <c r="FP135" s="79"/>
      <c r="FQ135" s="79"/>
      <c r="FR135" s="79"/>
      <c r="FS135" s="79"/>
      <c r="FT135" s="79"/>
      <c r="FU135" s="79"/>
      <c r="FV135" s="79"/>
      <c r="FW135" s="79"/>
      <c r="FX135" s="79"/>
      <c r="FY135" s="79"/>
      <c r="FZ135" s="79"/>
      <c r="GA135" s="79"/>
      <c r="GB135" s="79"/>
      <c r="GC135" s="79"/>
      <c r="GD135" s="79"/>
      <c r="GE135" s="79"/>
      <c r="GF135" s="79"/>
      <c r="GG135" s="79"/>
      <c r="GH135" s="79"/>
      <c r="GI135" s="79"/>
      <c r="GJ135" s="79"/>
      <c r="GK135" s="79"/>
      <c r="GL135" s="79"/>
      <c r="GM135" s="79"/>
      <c r="GN135" s="79"/>
      <c r="GO135" s="79"/>
      <c r="GP135" s="79"/>
      <c r="GQ135" s="79"/>
      <c r="GR135" s="79"/>
      <c r="GS135" s="79"/>
      <c r="GT135" s="79"/>
      <c r="GU135" s="79"/>
      <c r="GV135" s="79"/>
      <c r="GW135" s="79"/>
      <c r="GX135" s="79"/>
      <c r="GY135" s="79"/>
      <c r="GZ135" s="79"/>
      <c r="HA135" s="79"/>
      <c r="HB135" s="79"/>
      <c r="HC135" s="79"/>
      <c r="HD135" s="79"/>
      <c r="HE135" s="79"/>
      <c r="HF135" s="79"/>
      <c r="HG135" s="79"/>
      <c r="HH135" s="79"/>
      <c r="HI135" s="79"/>
      <c r="HJ135" s="79"/>
      <c r="HK135" s="79"/>
      <c r="HL135" s="79"/>
      <c r="HM135" s="79"/>
      <c r="HN135" s="79"/>
      <c r="HO135" s="79"/>
      <c r="HP135" s="79"/>
      <c r="HQ135" s="79"/>
      <c r="HR135" s="79"/>
      <c r="HS135" s="79"/>
      <c r="HT135" s="79"/>
      <c r="HU135" s="79"/>
      <c r="HV135" s="79"/>
      <c r="HW135" s="79"/>
      <c r="HX135" s="79"/>
      <c r="HY135" s="79"/>
      <c r="HZ135" s="79"/>
      <c r="IA135" s="79"/>
      <c r="IB135" s="79"/>
      <c r="IC135" s="79"/>
      <c r="ID135" s="79"/>
      <c r="IE135" s="79"/>
      <c r="IF135" s="79"/>
      <c r="IG135" s="79"/>
      <c r="IH135" s="79"/>
      <c r="II135" s="79"/>
      <c r="IJ135" s="79"/>
      <c r="IK135" s="79"/>
      <c r="IL135" s="79"/>
      <c r="IM135" s="79"/>
      <c r="IN135" s="79"/>
      <c r="IO135" s="79"/>
      <c r="IP135" s="79"/>
      <c r="IQ135" s="79"/>
      <c r="IR135" s="79"/>
      <c r="IS135" s="79"/>
      <c r="IT135" s="79"/>
      <c r="IU135" s="79"/>
    </row>
    <row r="136" spans="1:255" ht="18" customHeight="1">
      <c r="A136" s="79"/>
      <c r="B136" s="79"/>
      <c r="C136" s="79"/>
      <c r="D136"/>
      <c r="E136"/>
      <c r="F136"/>
      <c r="G136"/>
      <c r="H136"/>
      <c r="I136"/>
      <c r="J136"/>
      <c r="K136" s="261"/>
      <c r="L136" s="79"/>
      <c r="M136" s="79"/>
      <c r="N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  <c r="DD136" s="79"/>
      <c r="DE136" s="79"/>
      <c r="DF136" s="79"/>
      <c r="DG136" s="79"/>
      <c r="DH136" s="79"/>
      <c r="DI136" s="79"/>
      <c r="DJ136" s="79"/>
      <c r="DK136" s="79"/>
      <c r="DL136" s="79"/>
      <c r="DM136" s="79"/>
      <c r="DN136" s="79"/>
      <c r="DO136" s="79"/>
      <c r="DP136" s="79"/>
      <c r="DQ136" s="79"/>
      <c r="DR136" s="79"/>
      <c r="DS136" s="79"/>
      <c r="DT136" s="79"/>
      <c r="DU136" s="79"/>
      <c r="DV136" s="79"/>
      <c r="DW136" s="79"/>
      <c r="DX136" s="79"/>
      <c r="DY136" s="79"/>
      <c r="DZ136" s="79"/>
      <c r="EA136" s="79"/>
      <c r="EB136" s="79"/>
      <c r="EC136" s="79"/>
      <c r="ED136" s="79"/>
      <c r="EE136" s="79"/>
      <c r="EF136" s="79"/>
      <c r="EG136" s="79"/>
      <c r="EH136" s="79"/>
      <c r="EI136" s="79"/>
      <c r="EJ136" s="79"/>
      <c r="EK136" s="79"/>
      <c r="EL136" s="79"/>
      <c r="EM136" s="79"/>
      <c r="EN136" s="79"/>
      <c r="EO136" s="79"/>
      <c r="EP136" s="79"/>
      <c r="EQ136" s="79"/>
      <c r="ER136" s="79"/>
      <c r="ES136" s="79"/>
      <c r="ET136" s="79"/>
      <c r="EU136" s="79"/>
      <c r="EV136" s="79"/>
      <c r="EW136" s="79"/>
      <c r="EX136" s="79"/>
      <c r="EY136" s="79"/>
      <c r="EZ136" s="79"/>
      <c r="FA136" s="79"/>
      <c r="FB136" s="79"/>
      <c r="FC136" s="79"/>
      <c r="FD136" s="79"/>
      <c r="FE136" s="79"/>
      <c r="FF136" s="79"/>
      <c r="FG136" s="79"/>
      <c r="FH136" s="79"/>
      <c r="FI136" s="79"/>
      <c r="FJ136" s="79"/>
      <c r="FK136" s="79"/>
      <c r="FL136" s="79"/>
      <c r="FM136" s="79"/>
      <c r="FN136" s="79"/>
      <c r="FO136" s="79"/>
      <c r="FP136" s="79"/>
      <c r="FQ136" s="79"/>
      <c r="FR136" s="79"/>
      <c r="FS136" s="79"/>
      <c r="FT136" s="79"/>
      <c r="FU136" s="79"/>
      <c r="FV136" s="79"/>
      <c r="FW136" s="79"/>
      <c r="FX136" s="79"/>
      <c r="FY136" s="79"/>
      <c r="FZ136" s="79"/>
      <c r="GA136" s="79"/>
      <c r="GB136" s="79"/>
      <c r="GC136" s="79"/>
      <c r="GD136" s="79"/>
      <c r="GE136" s="79"/>
      <c r="GF136" s="79"/>
      <c r="GG136" s="79"/>
      <c r="GH136" s="79"/>
      <c r="GI136" s="79"/>
      <c r="GJ136" s="79"/>
      <c r="GK136" s="79"/>
      <c r="GL136" s="79"/>
      <c r="GM136" s="79"/>
      <c r="GN136" s="79"/>
      <c r="GO136" s="79"/>
      <c r="GP136" s="79"/>
      <c r="GQ136" s="79"/>
      <c r="GR136" s="79"/>
      <c r="GS136" s="79"/>
      <c r="GT136" s="79"/>
      <c r="GU136" s="79"/>
      <c r="GV136" s="79"/>
      <c r="GW136" s="79"/>
      <c r="GX136" s="79"/>
      <c r="GY136" s="79"/>
      <c r="GZ136" s="79"/>
      <c r="HA136" s="79"/>
      <c r="HB136" s="79"/>
      <c r="HC136" s="79"/>
      <c r="HD136" s="79"/>
      <c r="HE136" s="79"/>
      <c r="HF136" s="79"/>
      <c r="HG136" s="79"/>
      <c r="HH136" s="79"/>
      <c r="HI136" s="79"/>
      <c r="HJ136" s="79"/>
      <c r="HK136" s="79"/>
      <c r="HL136" s="79"/>
      <c r="HM136" s="79"/>
      <c r="HN136" s="79"/>
      <c r="HO136" s="79"/>
      <c r="HP136" s="79"/>
      <c r="HQ136" s="79"/>
      <c r="HR136" s="79"/>
      <c r="HS136" s="79"/>
      <c r="HT136" s="79"/>
      <c r="HU136" s="79"/>
      <c r="HV136" s="79"/>
      <c r="HW136" s="79"/>
      <c r="HX136" s="79"/>
      <c r="HY136" s="79"/>
      <c r="HZ136" s="79"/>
      <c r="IA136" s="79"/>
      <c r="IB136" s="79"/>
      <c r="IC136" s="79"/>
      <c r="ID136" s="79"/>
      <c r="IE136" s="79"/>
      <c r="IF136" s="79"/>
      <c r="IG136" s="79"/>
      <c r="IH136" s="79"/>
      <c r="II136" s="79"/>
      <c r="IJ136" s="79"/>
      <c r="IK136" s="79"/>
      <c r="IL136" s="79"/>
      <c r="IM136" s="79"/>
      <c r="IN136" s="79"/>
      <c r="IO136" s="79"/>
      <c r="IP136" s="79"/>
      <c r="IQ136" s="79"/>
      <c r="IR136" s="79"/>
      <c r="IS136" s="79"/>
      <c r="IT136" s="79"/>
      <c r="IU136" s="79"/>
    </row>
    <row r="137" spans="1:255" ht="14.25">
      <c r="A137" s="79"/>
      <c r="B137" s="79"/>
      <c r="C137" s="79"/>
      <c r="D137"/>
      <c r="E137"/>
      <c r="F137"/>
      <c r="G137"/>
      <c r="H137"/>
      <c r="I137"/>
      <c r="J137"/>
      <c r="K137" s="261"/>
      <c r="L137" s="79"/>
      <c r="M137" s="79"/>
      <c r="N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/>
      <c r="DI137" s="79"/>
      <c r="DJ137" s="79"/>
      <c r="DK137" s="79"/>
      <c r="DL137" s="79"/>
      <c r="DM137" s="79"/>
      <c r="DN137" s="79"/>
      <c r="DO137" s="79"/>
      <c r="DP137" s="79"/>
      <c r="DQ137" s="79"/>
      <c r="DR137" s="79"/>
      <c r="DS137" s="79"/>
      <c r="DT137" s="79"/>
      <c r="DU137" s="79"/>
      <c r="DV137" s="79"/>
      <c r="DW137" s="79"/>
      <c r="DX137" s="79"/>
      <c r="DY137" s="79"/>
      <c r="DZ137" s="79"/>
      <c r="EA137" s="79"/>
      <c r="EB137" s="79"/>
      <c r="EC137" s="79"/>
      <c r="ED137" s="79"/>
      <c r="EE137" s="79"/>
      <c r="EF137" s="79"/>
      <c r="EG137" s="79"/>
      <c r="EH137" s="79"/>
      <c r="EI137" s="79"/>
      <c r="EJ137" s="79"/>
      <c r="EK137" s="79"/>
      <c r="EL137" s="79"/>
      <c r="EM137" s="79"/>
      <c r="EN137" s="79"/>
      <c r="EO137" s="79"/>
      <c r="EP137" s="79"/>
      <c r="EQ137" s="79"/>
      <c r="ER137" s="79"/>
      <c r="ES137" s="79"/>
      <c r="ET137" s="79"/>
      <c r="EU137" s="79"/>
      <c r="EV137" s="79"/>
      <c r="EW137" s="79"/>
      <c r="EX137" s="79"/>
      <c r="EY137" s="79"/>
      <c r="EZ137" s="79"/>
      <c r="FA137" s="79"/>
      <c r="FB137" s="79"/>
      <c r="FC137" s="79"/>
      <c r="FD137" s="79"/>
      <c r="FE137" s="79"/>
      <c r="FF137" s="79"/>
      <c r="FG137" s="79"/>
      <c r="FH137" s="79"/>
      <c r="FI137" s="79"/>
      <c r="FJ137" s="79"/>
      <c r="FK137" s="79"/>
      <c r="FL137" s="79"/>
      <c r="FM137" s="79"/>
      <c r="FN137" s="79"/>
      <c r="FO137" s="79"/>
      <c r="FP137" s="79"/>
      <c r="FQ137" s="79"/>
      <c r="FR137" s="79"/>
      <c r="FS137" s="79"/>
      <c r="FT137" s="79"/>
      <c r="FU137" s="79"/>
      <c r="FV137" s="79"/>
      <c r="FW137" s="79"/>
      <c r="FX137" s="79"/>
      <c r="FY137" s="79"/>
      <c r="FZ137" s="79"/>
      <c r="GA137" s="79"/>
      <c r="GB137" s="79"/>
      <c r="GC137" s="79"/>
      <c r="GD137" s="79"/>
      <c r="GE137" s="79"/>
      <c r="GF137" s="79"/>
      <c r="GG137" s="79"/>
      <c r="GH137" s="79"/>
      <c r="GI137" s="79"/>
      <c r="GJ137" s="79"/>
      <c r="GK137" s="79"/>
      <c r="GL137" s="79"/>
      <c r="GM137" s="79"/>
      <c r="GN137" s="79"/>
      <c r="GO137" s="79"/>
      <c r="GP137" s="79"/>
      <c r="GQ137" s="79"/>
      <c r="GR137" s="79"/>
      <c r="GS137" s="79"/>
      <c r="GT137" s="79"/>
      <c r="GU137" s="79"/>
      <c r="GV137" s="79"/>
      <c r="GW137" s="79"/>
      <c r="GX137" s="79"/>
      <c r="GY137" s="79"/>
      <c r="GZ137" s="79"/>
      <c r="HA137" s="79"/>
      <c r="HB137" s="79"/>
      <c r="HC137" s="79"/>
      <c r="HD137" s="79"/>
      <c r="HE137" s="79"/>
      <c r="HF137" s="79"/>
      <c r="HG137" s="79"/>
      <c r="HH137" s="79"/>
      <c r="HI137" s="79"/>
      <c r="HJ137" s="79"/>
      <c r="HK137" s="79"/>
      <c r="HL137" s="79"/>
      <c r="HM137" s="79"/>
      <c r="HN137" s="79"/>
      <c r="HO137" s="79"/>
      <c r="HP137" s="79"/>
      <c r="HQ137" s="79"/>
      <c r="HR137" s="79"/>
      <c r="HS137" s="79"/>
      <c r="HT137" s="79"/>
      <c r="HU137" s="79"/>
      <c r="HV137" s="79"/>
      <c r="HW137" s="79"/>
      <c r="HX137" s="79"/>
      <c r="HY137" s="79"/>
      <c r="HZ137" s="79"/>
      <c r="IA137" s="79"/>
      <c r="IB137" s="79"/>
      <c r="IC137" s="79"/>
      <c r="ID137" s="79"/>
      <c r="IE137" s="79"/>
      <c r="IF137" s="79"/>
      <c r="IG137" s="79"/>
      <c r="IH137" s="79"/>
      <c r="II137" s="79"/>
      <c r="IJ137" s="79"/>
      <c r="IK137" s="79"/>
      <c r="IL137" s="79"/>
      <c r="IM137" s="79"/>
      <c r="IN137" s="79"/>
      <c r="IO137" s="79"/>
      <c r="IP137" s="79"/>
      <c r="IQ137" s="79"/>
      <c r="IR137" s="79"/>
      <c r="IS137" s="79"/>
      <c r="IT137" s="79"/>
      <c r="IU137" s="79"/>
    </row>
    <row r="138" spans="1:255" ht="14.25">
      <c r="A138" s="79"/>
      <c r="B138" s="79"/>
      <c r="C138" s="79"/>
      <c r="D138"/>
      <c r="E138"/>
      <c r="F138"/>
      <c r="G138"/>
      <c r="H138"/>
      <c r="I138"/>
      <c r="J138"/>
      <c r="K138" s="261"/>
      <c r="L138" s="79"/>
      <c r="M138" s="79"/>
      <c r="N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  <c r="DD138" s="79"/>
      <c r="DE138" s="79"/>
      <c r="DF138" s="79"/>
      <c r="DG138" s="79"/>
      <c r="DH138" s="79"/>
      <c r="DI138" s="79"/>
      <c r="DJ138" s="79"/>
      <c r="DK138" s="79"/>
      <c r="DL138" s="79"/>
      <c r="DM138" s="79"/>
      <c r="DN138" s="79"/>
      <c r="DO138" s="79"/>
      <c r="DP138" s="79"/>
      <c r="DQ138" s="79"/>
      <c r="DR138" s="79"/>
      <c r="DS138" s="79"/>
      <c r="DT138" s="79"/>
      <c r="DU138" s="79"/>
      <c r="DV138" s="79"/>
      <c r="DW138" s="79"/>
      <c r="DX138" s="79"/>
      <c r="DY138" s="79"/>
      <c r="DZ138" s="79"/>
      <c r="EA138" s="79"/>
      <c r="EB138" s="79"/>
      <c r="EC138" s="79"/>
      <c r="ED138" s="79"/>
      <c r="EE138" s="79"/>
      <c r="EF138" s="79"/>
      <c r="EG138" s="79"/>
      <c r="EH138" s="79"/>
      <c r="EI138" s="79"/>
      <c r="EJ138" s="79"/>
      <c r="EK138" s="79"/>
      <c r="EL138" s="79"/>
      <c r="EM138" s="79"/>
      <c r="EN138" s="79"/>
      <c r="EO138" s="79"/>
      <c r="EP138" s="79"/>
      <c r="EQ138" s="79"/>
      <c r="ER138" s="79"/>
      <c r="ES138" s="79"/>
      <c r="ET138" s="79"/>
      <c r="EU138" s="79"/>
      <c r="EV138" s="79"/>
      <c r="EW138" s="79"/>
      <c r="EX138" s="79"/>
      <c r="EY138" s="79"/>
      <c r="EZ138" s="79"/>
      <c r="FA138" s="79"/>
      <c r="FB138" s="79"/>
      <c r="FC138" s="79"/>
      <c r="FD138" s="79"/>
      <c r="FE138" s="79"/>
      <c r="FF138" s="79"/>
      <c r="FG138" s="79"/>
      <c r="FH138" s="79"/>
      <c r="FI138" s="79"/>
      <c r="FJ138" s="79"/>
      <c r="FK138" s="79"/>
      <c r="FL138" s="79"/>
      <c r="FM138" s="79"/>
      <c r="FN138" s="79"/>
      <c r="FO138" s="79"/>
      <c r="FP138" s="79"/>
      <c r="FQ138" s="79"/>
      <c r="FR138" s="79"/>
      <c r="FS138" s="79"/>
      <c r="FT138" s="79"/>
      <c r="FU138" s="79"/>
      <c r="FV138" s="79"/>
      <c r="FW138" s="79"/>
      <c r="FX138" s="79"/>
      <c r="FY138" s="79"/>
      <c r="FZ138" s="79"/>
      <c r="GA138" s="79"/>
      <c r="GB138" s="79"/>
      <c r="GC138" s="79"/>
      <c r="GD138" s="79"/>
      <c r="GE138" s="79"/>
      <c r="GF138" s="79"/>
      <c r="GG138" s="79"/>
      <c r="GH138" s="79"/>
      <c r="GI138" s="79"/>
      <c r="GJ138" s="79"/>
      <c r="GK138" s="79"/>
      <c r="GL138" s="79"/>
      <c r="GM138" s="79"/>
      <c r="GN138" s="79"/>
      <c r="GO138" s="79"/>
      <c r="GP138" s="79"/>
      <c r="GQ138" s="79"/>
      <c r="GR138" s="79"/>
      <c r="GS138" s="79"/>
      <c r="GT138" s="79"/>
      <c r="GU138" s="79"/>
      <c r="GV138" s="79"/>
      <c r="GW138" s="79"/>
      <c r="GX138" s="79"/>
      <c r="GY138" s="79"/>
      <c r="GZ138" s="79"/>
      <c r="HA138" s="79"/>
      <c r="HB138" s="79"/>
      <c r="HC138" s="79"/>
      <c r="HD138" s="79"/>
      <c r="HE138" s="79"/>
      <c r="HF138" s="79"/>
      <c r="HG138" s="79"/>
      <c r="HH138" s="79"/>
      <c r="HI138" s="79"/>
      <c r="HJ138" s="79"/>
      <c r="HK138" s="79"/>
      <c r="HL138" s="79"/>
      <c r="HM138" s="79"/>
      <c r="HN138" s="79"/>
      <c r="HO138" s="79"/>
      <c r="HP138" s="79"/>
      <c r="HQ138" s="79"/>
      <c r="HR138" s="79"/>
      <c r="HS138" s="79"/>
      <c r="HT138" s="79"/>
      <c r="HU138" s="79"/>
      <c r="HV138" s="79"/>
      <c r="HW138" s="79"/>
      <c r="HX138" s="79"/>
      <c r="HY138" s="79"/>
      <c r="HZ138" s="79"/>
      <c r="IA138" s="79"/>
      <c r="IB138" s="79"/>
      <c r="IC138" s="79"/>
      <c r="ID138" s="79"/>
      <c r="IE138" s="79"/>
      <c r="IF138" s="79"/>
      <c r="IG138" s="79"/>
      <c r="IH138" s="79"/>
      <c r="II138" s="79"/>
      <c r="IJ138" s="79"/>
      <c r="IK138" s="79"/>
      <c r="IL138" s="79"/>
      <c r="IM138" s="79"/>
      <c r="IN138" s="79"/>
      <c r="IO138" s="79"/>
      <c r="IP138" s="79"/>
      <c r="IQ138" s="79"/>
      <c r="IR138" s="79"/>
      <c r="IS138" s="79"/>
      <c r="IT138" s="79"/>
      <c r="IU138" s="79"/>
    </row>
    <row r="139" spans="1:255" ht="14.2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261"/>
      <c r="L139" s="79"/>
      <c r="M139" s="79"/>
      <c r="N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79"/>
      <c r="DG139" s="79"/>
      <c r="DH139" s="79"/>
      <c r="DI139" s="79"/>
      <c r="DJ139" s="79"/>
      <c r="DK139" s="79"/>
      <c r="DL139" s="79"/>
      <c r="DM139" s="79"/>
      <c r="DN139" s="79"/>
      <c r="DO139" s="79"/>
      <c r="DP139" s="79"/>
      <c r="DQ139" s="79"/>
      <c r="DR139" s="79"/>
      <c r="DS139" s="79"/>
      <c r="DT139" s="79"/>
      <c r="DU139" s="79"/>
      <c r="DV139" s="79"/>
      <c r="DW139" s="79"/>
      <c r="DX139" s="79"/>
      <c r="DY139" s="79"/>
      <c r="DZ139" s="79"/>
      <c r="EA139" s="79"/>
      <c r="EB139" s="79"/>
      <c r="EC139" s="79"/>
      <c r="ED139" s="79"/>
      <c r="EE139" s="79"/>
      <c r="EF139" s="79"/>
      <c r="EG139" s="79"/>
      <c r="EH139" s="79"/>
      <c r="EI139" s="79"/>
      <c r="EJ139" s="79"/>
      <c r="EK139" s="79"/>
      <c r="EL139" s="79"/>
      <c r="EM139" s="79"/>
      <c r="EN139" s="79"/>
      <c r="EO139" s="79"/>
      <c r="EP139" s="79"/>
      <c r="EQ139" s="79"/>
      <c r="ER139" s="79"/>
      <c r="ES139" s="79"/>
      <c r="ET139" s="79"/>
      <c r="EU139" s="79"/>
      <c r="EV139" s="79"/>
      <c r="EW139" s="79"/>
      <c r="EX139" s="79"/>
      <c r="EY139" s="79"/>
      <c r="EZ139" s="79"/>
      <c r="FA139" s="79"/>
      <c r="FB139" s="79"/>
      <c r="FC139" s="79"/>
      <c r="FD139" s="79"/>
      <c r="FE139" s="79"/>
      <c r="FF139" s="79"/>
      <c r="FG139" s="79"/>
      <c r="FH139" s="79"/>
      <c r="FI139" s="79"/>
      <c r="FJ139" s="79"/>
      <c r="FK139" s="79"/>
      <c r="FL139" s="79"/>
      <c r="FM139" s="79"/>
      <c r="FN139" s="79"/>
      <c r="FO139" s="79"/>
      <c r="FP139" s="79"/>
      <c r="FQ139" s="79"/>
      <c r="FR139" s="79"/>
      <c r="FS139" s="79"/>
      <c r="FT139" s="79"/>
      <c r="FU139" s="79"/>
      <c r="FV139" s="79"/>
      <c r="FW139" s="79"/>
      <c r="FX139" s="79"/>
      <c r="FY139" s="79"/>
      <c r="FZ139" s="79"/>
      <c r="GA139" s="79"/>
      <c r="GB139" s="79"/>
      <c r="GC139" s="79"/>
      <c r="GD139" s="79"/>
      <c r="GE139" s="79"/>
      <c r="GF139" s="79"/>
      <c r="GG139" s="79"/>
      <c r="GH139" s="79"/>
      <c r="GI139" s="79"/>
      <c r="GJ139" s="79"/>
      <c r="GK139" s="79"/>
      <c r="GL139" s="79"/>
      <c r="GM139" s="79"/>
      <c r="GN139" s="79"/>
      <c r="GO139" s="79"/>
      <c r="GP139" s="79"/>
      <c r="GQ139" s="79"/>
      <c r="GR139" s="79"/>
      <c r="GS139" s="79"/>
      <c r="GT139" s="79"/>
      <c r="GU139" s="79"/>
      <c r="GV139" s="79"/>
      <c r="GW139" s="79"/>
      <c r="GX139" s="79"/>
      <c r="GY139" s="79"/>
      <c r="GZ139" s="79"/>
      <c r="HA139" s="79"/>
      <c r="HB139" s="79"/>
      <c r="HC139" s="79"/>
      <c r="HD139" s="79"/>
      <c r="HE139" s="79"/>
      <c r="HF139" s="79"/>
      <c r="HG139" s="79"/>
      <c r="HH139" s="79"/>
      <c r="HI139" s="79"/>
      <c r="HJ139" s="79"/>
      <c r="HK139" s="79"/>
      <c r="HL139" s="79"/>
      <c r="HM139" s="79"/>
      <c r="HN139" s="79"/>
      <c r="HO139" s="79"/>
      <c r="HP139" s="79"/>
      <c r="HQ139" s="79"/>
      <c r="HR139" s="79"/>
      <c r="HS139" s="79"/>
      <c r="HT139" s="79"/>
      <c r="HU139" s="79"/>
      <c r="HV139" s="79"/>
      <c r="HW139" s="79"/>
      <c r="HX139" s="79"/>
      <c r="HY139" s="79"/>
      <c r="HZ139" s="79"/>
      <c r="IA139" s="79"/>
      <c r="IB139" s="79"/>
      <c r="IC139" s="79"/>
      <c r="ID139" s="79"/>
      <c r="IE139" s="79"/>
      <c r="IF139" s="79"/>
      <c r="IG139" s="79"/>
      <c r="IH139" s="79"/>
      <c r="II139" s="79"/>
      <c r="IJ139" s="79"/>
      <c r="IK139" s="79"/>
      <c r="IL139" s="79"/>
      <c r="IM139" s="79"/>
      <c r="IN139" s="79"/>
      <c r="IO139" s="79"/>
      <c r="IP139" s="79"/>
      <c r="IQ139" s="79"/>
      <c r="IR139" s="79"/>
      <c r="IS139" s="79"/>
      <c r="IT139" s="79"/>
      <c r="IU139" s="79"/>
    </row>
    <row r="140" spans="1:255" ht="14.2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261"/>
      <c r="L140" s="79"/>
      <c r="M140" s="79"/>
      <c r="N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  <c r="DB140" s="79"/>
      <c r="DC140" s="79"/>
      <c r="DD140" s="79"/>
      <c r="DE140" s="79"/>
      <c r="DF140" s="79"/>
      <c r="DG140" s="79"/>
      <c r="DH140" s="79"/>
      <c r="DI140" s="79"/>
      <c r="DJ140" s="79"/>
      <c r="DK140" s="79"/>
      <c r="DL140" s="79"/>
      <c r="DM140" s="79"/>
      <c r="DN140" s="79"/>
      <c r="DO140" s="79"/>
      <c r="DP140" s="79"/>
      <c r="DQ140" s="79"/>
      <c r="DR140" s="79"/>
      <c r="DS140" s="79"/>
      <c r="DT140" s="79"/>
      <c r="DU140" s="79"/>
      <c r="DV140" s="79"/>
      <c r="DW140" s="79"/>
      <c r="DX140" s="79"/>
      <c r="DY140" s="79"/>
      <c r="DZ140" s="79"/>
      <c r="EA140" s="79"/>
      <c r="EB140" s="79"/>
      <c r="EC140" s="79"/>
      <c r="ED140" s="79"/>
      <c r="EE140" s="79"/>
      <c r="EF140" s="79"/>
      <c r="EG140" s="79"/>
      <c r="EH140" s="79"/>
      <c r="EI140" s="79"/>
      <c r="EJ140" s="79"/>
      <c r="EK140" s="79"/>
      <c r="EL140" s="79"/>
      <c r="EM140" s="79"/>
      <c r="EN140" s="79"/>
      <c r="EO140" s="79"/>
      <c r="EP140" s="79"/>
      <c r="EQ140" s="79"/>
      <c r="ER140" s="79"/>
      <c r="ES140" s="79"/>
      <c r="ET140" s="79"/>
      <c r="EU140" s="79"/>
      <c r="EV140" s="79"/>
      <c r="EW140" s="79"/>
      <c r="EX140" s="79"/>
      <c r="EY140" s="79"/>
      <c r="EZ140" s="79"/>
      <c r="FA140" s="79"/>
      <c r="FB140" s="79"/>
      <c r="FC140" s="79"/>
      <c r="FD140" s="79"/>
      <c r="FE140" s="79"/>
      <c r="FF140" s="79"/>
      <c r="FG140" s="79"/>
      <c r="FH140" s="79"/>
      <c r="FI140" s="79"/>
      <c r="FJ140" s="79"/>
      <c r="FK140" s="79"/>
      <c r="FL140" s="79"/>
      <c r="FM140" s="79"/>
      <c r="FN140" s="79"/>
      <c r="FO140" s="79"/>
      <c r="FP140" s="79"/>
      <c r="FQ140" s="79"/>
      <c r="FR140" s="79"/>
      <c r="FS140" s="79"/>
      <c r="FT140" s="79"/>
      <c r="FU140" s="79"/>
      <c r="FV140" s="79"/>
      <c r="FW140" s="79"/>
      <c r="FX140" s="79"/>
      <c r="FY140" s="79"/>
      <c r="FZ140" s="79"/>
      <c r="GA140" s="79"/>
      <c r="GB140" s="79"/>
      <c r="GC140" s="79"/>
      <c r="GD140" s="79"/>
      <c r="GE140" s="79"/>
      <c r="GF140" s="79"/>
      <c r="GG140" s="79"/>
      <c r="GH140" s="79"/>
      <c r="GI140" s="79"/>
      <c r="GJ140" s="79"/>
      <c r="GK140" s="79"/>
      <c r="GL140" s="79"/>
      <c r="GM140" s="79"/>
      <c r="GN140" s="79"/>
      <c r="GO140" s="79"/>
      <c r="GP140" s="79"/>
      <c r="GQ140" s="79"/>
      <c r="GR140" s="79"/>
      <c r="GS140" s="79"/>
      <c r="GT140" s="79"/>
      <c r="GU140" s="79"/>
      <c r="GV140" s="79"/>
      <c r="GW140" s="79"/>
      <c r="GX140" s="79"/>
      <c r="GY140" s="79"/>
      <c r="GZ140" s="79"/>
      <c r="HA140" s="79"/>
      <c r="HB140" s="79"/>
      <c r="HC140" s="79"/>
      <c r="HD140" s="79"/>
      <c r="HE140" s="79"/>
      <c r="HF140" s="79"/>
      <c r="HG140" s="79"/>
      <c r="HH140" s="79"/>
      <c r="HI140" s="79"/>
      <c r="HJ140" s="79"/>
      <c r="HK140" s="79"/>
      <c r="HL140" s="79"/>
      <c r="HM140" s="79"/>
      <c r="HN140" s="79"/>
      <c r="HO140" s="79"/>
      <c r="HP140" s="79"/>
      <c r="HQ140" s="79"/>
      <c r="HR140" s="79"/>
      <c r="HS140" s="79"/>
      <c r="HT140" s="79"/>
      <c r="HU140" s="79"/>
      <c r="HV140" s="79"/>
      <c r="HW140" s="79"/>
      <c r="HX140" s="79"/>
      <c r="HY140" s="79"/>
      <c r="HZ140" s="79"/>
      <c r="IA140" s="79"/>
      <c r="IB140" s="79"/>
      <c r="IC140" s="79"/>
      <c r="ID140" s="79"/>
      <c r="IE140" s="79"/>
      <c r="IF140" s="79"/>
      <c r="IG140" s="79"/>
      <c r="IH140" s="79"/>
      <c r="II140" s="79"/>
      <c r="IJ140" s="79"/>
      <c r="IK140" s="79"/>
      <c r="IL140" s="79"/>
      <c r="IM140" s="79"/>
      <c r="IN140" s="79"/>
      <c r="IO140" s="79"/>
      <c r="IP140" s="79"/>
      <c r="IQ140" s="79"/>
      <c r="IR140" s="79"/>
      <c r="IS140" s="79"/>
      <c r="IT140" s="79"/>
      <c r="IU140" s="79"/>
    </row>
    <row r="141" spans="1:255" ht="14.2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261"/>
      <c r="L141" s="79"/>
      <c r="M141" s="79"/>
      <c r="N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79"/>
      <c r="DA141" s="79"/>
      <c r="DB141" s="79"/>
      <c r="DC141" s="79"/>
      <c r="DD141" s="79"/>
      <c r="DE141" s="79"/>
      <c r="DF141" s="79"/>
      <c r="DG141" s="79"/>
      <c r="DH141" s="79"/>
      <c r="DI141" s="79"/>
      <c r="DJ141" s="79"/>
      <c r="DK141" s="79"/>
      <c r="DL141" s="79"/>
      <c r="DM141" s="79"/>
      <c r="DN141" s="79"/>
      <c r="DO141" s="79"/>
      <c r="DP141" s="79"/>
      <c r="DQ141" s="79"/>
      <c r="DR141" s="79"/>
      <c r="DS141" s="79"/>
      <c r="DT141" s="79"/>
      <c r="DU141" s="79"/>
      <c r="DV141" s="79"/>
      <c r="DW141" s="79"/>
      <c r="DX141" s="79"/>
      <c r="DY141" s="79"/>
      <c r="DZ141" s="79"/>
      <c r="EA141" s="79"/>
      <c r="EB141" s="79"/>
      <c r="EC141" s="79"/>
      <c r="ED141" s="79"/>
      <c r="EE141" s="79"/>
      <c r="EF141" s="79"/>
      <c r="EG141" s="79"/>
      <c r="EH141" s="79"/>
      <c r="EI141" s="79"/>
      <c r="EJ141" s="79"/>
      <c r="EK141" s="79"/>
      <c r="EL141" s="79"/>
      <c r="EM141" s="79"/>
      <c r="EN141" s="79"/>
      <c r="EO141" s="79"/>
      <c r="EP141" s="79"/>
      <c r="EQ141" s="79"/>
      <c r="ER141" s="79"/>
      <c r="ES141" s="79"/>
      <c r="ET141" s="79"/>
      <c r="EU141" s="79"/>
      <c r="EV141" s="79"/>
      <c r="EW141" s="79"/>
      <c r="EX141" s="79"/>
      <c r="EY141" s="79"/>
      <c r="EZ141" s="79"/>
      <c r="FA141" s="79"/>
      <c r="FB141" s="79"/>
      <c r="FC141" s="79"/>
      <c r="FD141" s="79"/>
      <c r="FE141" s="79"/>
      <c r="FF141" s="79"/>
      <c r="FG141" s="79"/>
      <c r="FH141" s="79"/>
      <c r="FI141" s="79"/>
      <c r="FJ141" s="79"/>
      <c r="FK141" s="79"/>
      <c r="FL141" s="79"/>
      <c r="FM141" s="79"/>
      <c r="FN141" s="79"/>
      <c r="FO141" s="79"/>
      <c r="FP141" s="79"/>
      <c r="FQ141" s="79"/>
      <c r="FR141" s="79"/>
      <c r="FS141" s="79"/>
      <c r="FT141" s="79"/>
      <c r="FU141" s="79"/>
      <c r="FV141" s="79"/>
      <c r="FW141" s="79"/>
      <c r="FX141" s="79"/>
      <c r="FY141" s="79"/>
      <c r="FZ141" s="79"/>
      <c r="GA141" s="79"/>
      <c r="GB141" s="79"/>
      <c r="GC141" s="79"/>
      <c r="GD141" s="79"/>
      <c r="GE141" s="79"/>
      <c r="GF141" s="79"/>
      <c r="GG141" s="79"/>
      <c r="GH141" s="79"/>
      <c r="GI141" s="79"/>
      <c r="GJ141" s="79"/>
      <c r="GK141" s="79"/>
      <c r="GL141" s="79"/>
      <c r="GM141" s="79"/>
      <c r="GN141" s="79"/>
      <c r="GO141" s="79"/>
      <c r="GP141" s="79"/>
      <c r="GQ141" s="79"/>
      <c r="GR141" s="79"/>
      <c r="GS141" s="79"/>
      <c r="GT141" s="79"/>
      <c r="GU141" s="79"/>
      <c r="GV141" s="79"/>
      <c r="GW141" s="79"/>
      <c r="GX141" s="79"/>
      <c r="GY141" s="79"/>
      <c r="GZ141" s="79"/>
      <c r="HA141" s="79"/>
      <c r="HB141" s="79"/>
      <c r="HC141" s="79"/>
      <c r="HD141" s="79"/>
      <c r="HE141" s="79"/>
      <c r="HF141" s="79"/>
      <c r="HG141" s="79"/>
      <c r="HH141" s="79"/>
      <c r="HI141" s="79"/>
      <c r="HJ141" s="79"/>
      <c r="HK141" s="79"/>
      <c r="HL141" s="79"/>
      <c r="HM141" s="79"/>
      <c r="HN141" s="79"/>
      <c r="HO141" s="79"/>
      <c r="HP141" s="79"/>
      <c r="HQ141" s="79"/>
      <c r="HR141" s="79"/>
      <c r="HS141" s="79"/>
      <c r="HT141" s="79"/>
      <c r="HU141" s="79"/>
      <c r="HV141" s="79"/>
      <c r="HW141" s="79"/>
      <c r="HX141" s="79"/>
      <c r="HY141" s="79"/>
      <c r="HZ141" s="79"/>
      <c r="IA141" s="79"/>
      <c r="IB141" s="79"/>
      <c r="IC141" s="79"/>
      <c r="ID141" s="79"/>
      <c r="IE141" s="79"/>
      <c r="IF141" s="79"/>
      <c r="IG141" s="79"/>
      <c r="IH141" s="79"/>
      <c r="II141" s="79"/>
      <c r="IJ141" s="79"/>
      <c r="IK141" s="79"/>
      <c r="IL141" s="79"/>
      <c r="IM141" s="79"/>
      <c r="IN141" s="79"/>
      <c r="IO141" s="79"/>
      <c r="IP141" s="79"/>
      <c r="IQ141" s="79"/>
      <c r="IR141" s="79"/>
      <c r="IS141" s="79"/>
      <c r="IT141" s="79"/>
      <c r="IU141" s="79"/>
    </row>
    <row r="142" spans="1:255" ht="14.2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261"/>
      <c r="L142" s="79"/>
      <c r="M142" s="79"/>
      <c r="N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O142" s="79"/>
      <c r="DP142" s="79"/>
      <c r="DQ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79"/>
      <c r="ES142" s="79"/>
      <c r="ET142" s="79"/>
      <c r="EU142" s="79"/>
      <c r="EV142" s="79"/>
      <c r="EW142" s="79"/>
      <c r="EX142" s="79"/>
      <c r="EY142" s="79"/>
      <c r="EZ142" s="79"/>
      <c r="FA142" s="79"/>
      <c r="FB142" s="79"/>
      <c r="FC142" s="79"/>
      <c r="FD142" s="79"/>
      <c r="FE142" s="79"/>
      <c r="FF142" s="79"/>
      <c r="FG142" s="79"/>
      <c r="FH142" s="79"/>
      <c r="FI142" s="79"/>
      <c r="FJ142" s="79"/>
      <c r="FK142" s="79"/>
      <c r="FL142" s="79"/>
      <c r="FM142" s="79"/>
      <c r="FN142" s="79"/>
      <c r="FO142" s="79"/>
      <c r="FP142" s="79"/>
      <c r="FQ142" s="79"/>
      <c r="FR142" s="79"/>
      <c r="FS142" s="79"/>
      <c r="FT142" s="79"/>
      <c r="FU142" s="79"/>
      <c r="FV142" s="79"/>
      <c r="FW142" s="79"/>
      <c r="FX142" s="79"/>
      <c r="FY142" s="79"/>
      <c r="FZ142" s="79"/>
      <c r="GA142" s="79"/>
      <c r="GB142" s="79"/>
      <c r="GC142" s="79"/>
      <c r="GD142" s="79"/>
      <c r="GE142" s="79"/>
      <c r="GF142" s="79"/>
      <c r="GG142" s="79"/>
      <c r="GH142" s="79"/>
      <c r="GI142" s="79"/>
      <c r="GJ142" s="79"/>
      <c r="GK142" s="79"/>
      <c r="GL142" s="79"/>
      <c r="GM142" s="79"/>
      <c r="GN142" s="79"/>
      <c r="GO142" s="79"/>
      <c r="GP142" s="79"/>
      <c r="GQ142" s="79"/>
      <c r="GR142" s="79"/>
      <c r="GS142" s="79"/>
      <c r="GT142" s="79"/>
      <c r="GU142" s="79"/>
      <c r="GV142" s="79"/>
      <c r="GW142" s="79"/>
      <c r="GX142" s="79"/>
      <c r="GY142" s="79"/>
      <c r="GZ142" s="79"/>
      <c r="HA142" s="79"/>
      <c r="HB142" s="79"/>
      <c r="HC142" s="79"/>
      <c r="HD142" s="79"/>
      <c r="HE142" s="79"/>
      <c r="HF142" s="79"/>
      <c r="HG142" s="79"/>
      <c r="HH142" s="79"/>
      <c r="HI142" s="79"/>
      <c r="HJ142" s="79"/>
      <c r="HK142" s="79"/>
      <c r="HL142" s="79"/>
      <c r="HM142" s="79"/>
      <c r="HN142" s="79"/>
      <c r="HO142" s="79"/>
      <c r="HP142" s="79"/>
      <c r="HQ142" s="79"/>
      <c r="HR142" s="79"/>
      <c r="HS142" s="79"/>
      <c r="HT142" s="79"/>
      <c r="HU142" s="79"/>
      <c r="HV142" s="79"/>
      <c r="HW142" s="79"/>
      <c r="HX142" s="79"/>
      <c r="HY142" s="79"/>
      <c r="HZ142" s="79"/>
      <c r="IA142" s="79"/>
      <c r="IB142" s="79"/>
      <c r="IC142" s="79"/>
      <c r="ID142" s="79"/>
      <c r="IE142" s="79"/>
      <c r="IF142" s="79"/>
      <c r="IG142" s="79"/>
      <c r="IH142" s="79"/>
      <c r="II142" s="79"/>
      <c r="IJ142" s="79"/>
      <c r="IK142" s="79"/>
      <c r="IL142" s="79"/>
      <c r="IM142" s="79"/>
      <c r="IN142" s="79"/>
      <c r="IO142" s="79"/>
      <c r="IP142" s="79"/>
      <c r="IQ142" s="79"/>
      <c r="IR142" s="79"/>
      <c r="IS142" s="79"/>
      <c r="IT142" s="79"/>
      <c r="IU142" s="79"/>
    </row>
    <row r="143" spans="1:255" ht="14.2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261"/>
      <c r="L143" s="79"/>
      <c r="M143" s="79"/>
      <c r="N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79"/>
      <c r="DB143" s="79"/>
      <c r="DC143" s="79"/>
      <c r="DD143" s="79"/>
      <c r="DE143" s="79"/>
      <c r="DF143" s="79"/>
      <c r="DG143" s="79"/>
      <c r="DH143" s="79"/>
      <c r="DI143" s="79"/>
      <c r="DJ143" s="79"/>
      <c r="DK143" s="79"/>
      <c r="DL143" s="79"/>
      <c r="DM143" s="79"/>
      <c r="DN143" s="79"/>
      <c r="DO143" s="79"/>
      <c r="DP143" s="79"/>
      <c r="DQ143" s="79"/>
      <c r="DR143" s="79"/>
      <c r="DS143" s="79"/>
      <c r="DT143" s="79"/>
      <c r="DU143" s="79"/>
      <c r="DV143" s="79"/>
      <c r="DW143" s="79"/>
      <c r="DX143" s="79"/>
      <c r="DY143" s="79"/>
      <c r="DZ143" s="79"/>
      <c r="EA143" s="79"/>
      <c r="EB143" s="79"/>
      <c r="EC143" s="79"/>
      <c r="ED143" s="79"/>
      <c r="EE143" s="79"/>
      <c r="EF143" s="79"/>
      <c r="EG143" s="79"/>
      <c r="EH143" s="79"/>
      <c r="EI143" s="79"/>
      <c r="EJ143" s="79"/>
      <c r="EK143" s="79"/>
      <c r="EL143" s="79"/>
      <c r="EM143" s="79"/>
      <c r="EN143" s="79"/>
      <c r="EO143" s="79"/>
      <c r="EP143" s="79"/>
      <c r="EQ143" s="79"/>
      <c r="ER143" s="79"/>
      <c r="ES143" s="79"/>
      <c r="ET143" s="79"/>
      <c r="EU143" s="79"/>
      <c r="EV143" s="79"/>
      <c r="EW143" s="79"/>
      <c r="EX143" s="79"/>
      <c r="EY143" s="79"/>
      <c r="EZ143" s="79"/>
      <c r="FA143" s="79"/>
      <c r="FB143" s="79"/>
      <c r="FC143" s="79"/>
      <c r="FD143" s="79"/>
      <c r="FE143" s="79"/>
      <c r="FF143" s="79"/>
      <c r="FG143" s="79"/>
      <c r="FH143" s="79"/>
      <c r="FI143" s="79"/>
      <c r="FJ143" s="79"/>
      <c r="FK143" s="79"/>
      <c r="FL143" s="79"/>
      <c r="FM143" s="79"/>
      <c r="FN143" s="79"/>
      <c r="FO143" s="79"/>
      <c r="FP143" s="79"/>
      <c r="FQ143" s="79"/>
      <c r="FR143" s="79"/>
      <c r="FS143" s="79"/>
      <c r="FT143" s="79"/>
      <c r="FU143" s="79"/>
      <c r="FV143" s="79"/>
      <c r="FW143" s="79"/>
      <c r="FX143" s="79"/>
      <c r="FY143" s="79"/>
      <c r="FZ143" s="79"/>
      <c r="GA143" s="79"/>
      <c r="GB143" s="79"/>
      <c r="GC143" s="79"/>
      <c r="GD143" s="79"/>
      <c r="GE143" s="79"/>
      <c r="GF143" s="79"/>
      <c r="GG143" s="79"/>
      <c r="GH143" s="79"/>
      <c r="GI143" s="79"/>
      <c r="GJ143" s="79"/>
      <c r="GK143" s="79"/>
      <c r="GL143" s="79"/>
      <c r="GM143" s="79"/>
      <c r="GN143" s="79"/>
      <c r="GO143" s="79"/>
      <c r="GP143" s="79"/>
      <c r="GQ143" s="79"/>
      <c r="GR143" s="79"/>
      <c r="GS143" s="79"/>
      <c r="GT143" s="79"/>
      <c r="GU143" s="79"/>
      <c r="GV143" s="79"/>
      <c r="GW143" s="79"/>
      <c r="GX143" s="79"/>
      <c r="GY143" s="79"/>
      <c r="GZ143" s="79"/>
      <c r="HA143" s="79"/>
      <c r="HB143" s="79"/>
      <c r="HC143" s="79"/>
      <c r="HD143" s="79"/>
      <c r="HE143" s="79"/>
      <c r="HF143" s="79"/>
      <c r="HG143" s="79"/>
      <c r="HH143" s="79"/>
      <c r="HI143" s="79"/>
      <c r="HJ143" s="79"/>
      <c r="HK143" s="79"/>
      <c r="HL143" s="79"/>
      <c r="HM143" s="79"/>
      <c r="HN143" s="79"/>
      <c r="HO143" s="79"/>
      <c r="HP143" s="79"/>
      <c r="HQ143" s="79"/>
      <c r="HR143" s="79"/>
      <c r="HS143" s="79"/>
      <c r="HT143" s="79"/>
      <c r="HU143" s="79"/>
      <c r="HV143" s="79"/>
      <c r="HW143" s="79"/>
      <c r="HX143" s="79"/>
      <c r="HY143" s="79"/>
      <c r="HZ143" s="79"/>
      <c r="IA143" s="79"/>
      <c r="IB143" s="79"/>
      <c r="IC143" s="79"/>
      <c r="ID143" s="79"/>
      <c r="IE143" s="79"/>
      <c r="IF143" s="79"/>
      <c r="IG143" s="79"/>
      <c r="IH143" s="79"/>
      <c r="II143" s="79"/>
      <c r="IJ143" s="79"/>
      <c r="IK143" s="79"/>
      <c r="IL143" s="79"/>
      <c r="IM143" s="79"/>
      <c r="IN143" s="79"/>
      <c r="IO143" s="79"/>
      <c r="IP143" s="79"/>
      <c r="IQ143" s="79"/>
      <c r="IR143" s="79"/>
      <c r="IS143" s="79"/>
      <c r="IT143" s="79"/>
      <c r="IU143" s="79"/>
    </row>
    <row r="144" spans="1:255" ht="14.2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261"/>
      <c r="L144" s="79"/>
      <c r="M144" s="79"/>
      <c r="N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  <c r="DB144" s="79"/>
      <c r="DC144" s="79"/>
      <c r="DD144" s="79"/>
      <c r="DE144" s="79"/>
      <c r="DF144" s="79"/>
      <c r="DG144" s="79"/>
      <c r="DH144" s="79"/>
      <c r="DI144" s="79"/>
      <c r="DJ144" s="79"/>
      <c r="DK144" s="79"/>
      <c r="DL144" s="79"/>
      <c r="DM144" s="79"/>
      <c r="DN144" s="79"/>
      <c r="DO144" s="79"/>
      <c r="DP144" s="79"/>
      <c r="DQ144" s="79"/>
      <c r="DR144" s="79"/>
      <c r="DS144" s="79"/>
      <c r="DT144" s="79"/>
      <c r="DU144" s="79"/>
      <c r="DV144" s="79"/>
      <c r="DW144" s="79"/>
      <c r="DX144" s="79"/>
      <c r="DY144" s="79"/>
      <c r="DZ144" s="79"/>
      <c r="EA144" s="79"/>
      <c r="EB144" s="79"/>
      <c r="EC144" s="79"/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79"/>
      <c r="ES144" s="79"/>
      <c r="ET144" s="79"/>
      <c r="EU144" s="79"/>
      <c r="EV144" s="79"/>
      <c r="EW144" s="79"/>
      <c r="EX144" s="79"/>
      <c r="EY144" s="79"/>
      <c r="EZ144" s="79"/>
      <c r="FA144" s="79"/>
      <c r="FB144" s="79"/>
      <c r="FC144" s="79"/>
      <c r="FD144" s="79"/>
      <c r="FE144" s="79"/>
      <c r="FF144" s="79"/>
      <c r="FG144" s="79"/>
      <c r="FH144" s="79"/>
      <c r="FI144" s="79"/>
      <c r="FJ144" s="79"/>
      <c r="FK144" s="79"/>
      <c r="FL144" s="79"/>
      <c r="FM144" s="79"/>
      <c r="FN144" s="79"/>
      <c r="FO144" s="79"/>
      <c r="FP144" s="79"/>
      <c r="FQ144" s="79"/>
      <c r="FR144" s="79"/>
      <c r="FS144" s="79"/>
      <c r="FT144" s="79"/>
      <c r="FU144" s="79"/>
      <c r="FV144" s="79"/>
      <c r="FW144" s="79"/>
      <c r="FX144" s="79"/>
      <c r="FY144" s="79"/>
      <c r="FZ144" s="79"/>
      <c r="GA144" s="79"/>
      <c r="GB144" s="79"/>
      <c r="GC144" s="79"/>
      <c r="GD144" s="79"/>
      <c r="GE144" s="79"/>
      <c r="GF144" s="79"/>
      <c r="GG144" s="79"/>
      <c r="GH144" s="79"/>
      <c r="GI144" s="79"/>
      <c r="GJ144" s="79"/>
      <c r="GK144" s="79"/>
      <c r="GL144" s="79"/>
      <c r="GM144" s="79"/>
      <c r="GN144" s="79"/>
      <c r="GO144" s="79"/>
      <c r="GP144" s="79"/>
      <c r="GQ144" s="79"/>
      <c r="GR144" s="79"/>
      <c r="GS144" s="79"/>
      <c r="GT144" s="79"/>
      <c r="GU144" s="79"/>
      <c r="GV144" s="79"/>
      <c r="GW144" s="79"/>
      <c r="GX144" s="79"/>
      <c r="GY144" s="79"/>
      <c r="GZ144" s="79"/>
      <c r="HA144" s="79"/>
      <c r="HB144" s="79"/>
      <c r="HC144" s="79"/>
      <c r="HD144" s="79"/>
      <c r="HE144" s="79"/>
      <c r="HF144" s="79"/>
      <c r="HG144" s="79"/>
      <c r="HH144" s="79"/>
      <c r="HI144" s="79"/>
      <c r="HJ144" s="79"/>
      <c r="HK144" s="79"/>
      <c r="HL144" s="79"/>
      <c r="HM144" s="79"/>
      <c r="HN144" s="79"/>
      <c r="HO144" s="79"/>
      <c r="HP144" s="79"/>
      <c r="HQ144" s="79"/>
      <c r="HR144" s="79"/>
      <c r="HS144" s="79"/>
      <c r="HT144" s="79"/>
      <c r="HU144" s="79"/>
      <c r="HV144" s="79"/>
      <c r="HW144" s="79"/>
      <c r="HX144" s="79"/>
      <c r="HY144" s="79"/>
      <c r="HZ144" s="79"/>
      <c r="IA144" s="79"/>
      <c r="IB144" s="79"/>
      <c r="IC144" s="79"/>
      <c r="ID144" s="79"/>
      <c r="IE144" s="79"/>
      <c r="IF144" s="79"/>
      <c r="IG144" s="79"/>
      <c r="IH144" s="79"/>
      <c r="II144" s="79"/>
      <c r="IJ144" s="79"/>
      <c r="IK144" s="79"/>
      <c r="IL144" s="79"/>
      <c r="IM144" s="79"/>
      <c r="IN144" s="79"/>
      <c r="IO144" s="79"/>
      <c r="IP144" s="79"/>
      <c r="IQ144" s="79"/>
      <c r="IR144" s="79"/>
      <c r="IS144" s="79"/>
      <c r="IT144" s="79"/>
      <c r="IU144" s="79"/>
    </row>
    <row r="145" spans="1:255" ht="14.2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261"/>
      <c r="L145" s="79"/>
      <c r="M145" s="79"/>
      <c r="N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  <c r="DG145" s="79"/>
      <c r="DH145" s="79"/>
      <c r="DI145" s="79"/>
      <c r="DJ145" s="79"/>
      <c r="DK145" s="79"/>
      <c r="DL145" s="79"/>
      <c r="DM145" s="79"/>
      <c r="DN145" s="79"/>
      <c r="DO145" s="79"/>
      <c r="DP145" s="79"/>
      <c r="DQ145" s="79"/>
      <c r="DR145" s="79"/>
      <c r="DS145" s="79"/>
      <c r="DT145" s="79"/>
      <c r="DU145" s="79"/>
      <c r="DV145" s="79"/>
      <c r="DW145" s="79"/>
      <c r="DX145" s="79"/>
      <c r="DY145" s="79"/>
      <c r="DZ145" s="79"/>
      <c r="EA145" s="79"/>
      <c r="EB145" s="79"/>
      <c r="EC145" s="79"/>
      <c r="ED145" s="79"/>
      <c r="EE145" s="79"/>
      <c r="EF145" s="79"/>
      <c r="EG145" s="79"/>
      <c r="EH145" s="79"/>
      <c r="EI145" s="79"/>
      <c r="EJ145" s="79"/>
      <c r="EK145" s="79"/>
      <c r="EL145" s="79"/>
      <c r="EM145" s="79"/>
      <c r="EN145" s="79"/>
      <c r="EO145" s="79"/>
      <c r="EP145" s="79"/>
      <c r="EQ145" s="79"/>
      <c r="ER145" s="79"/>
      <c r="ES145" s="79"/>
      <c r="ET145" s="79"/>
      <c r="EU145" s="79"/>
      <c r="EV145" s="79"/>
      <c r="EW145" s="79"/>
      <c r="EX145" s="79"/>
      <c r="EY145" s="79"/>
      <c r="EZ145" s="79"/>
      <c r="FA145" s="79"/>
      <c r="FB145" s="79"/>
      <c r="FC145" s="79"/>
      <c r="FD145" s="79"/>
      <c r="FE145" s="79"/>
      <c r="FF145" s="79"/>
      <c r="FG145" s="79"/>
      <c r="FH145" s="79"/>
      <c r="FI145" s="79"/>
      <c r="FJ145" s="79"/>
      <c r="FK145" s="79"/>
      <c r="FL145" s="79"/>
      <c r="FM145" s="79"/>
      <c r="FN145" s="79"/>
      <c r="FO145" s="79"/>
      <c r="FP145" s="79"/>
      <c r="FQ145" s="79"/>
      <c r="FR145" s="79"/>
      <c r="FS145" s="79"/>
      <c r="FT145" s="79"/>
      <c r="FU145" s="79"/>
      <c r="FV145" s="79"/>
      <c r="FW145" s="79"/>
      <c r="FX145" s="79"/>
      <c r="FY145" s="79"/>
      <c r="FZ145" s="79"/>
      <c r="GA145" s="79"/>
      <c r="GB145" s="79"/>
      <c r="GC145" s="79"/>
      <c r="GD145" s="79"/>
      <c r="GE145" s="79"/>
      <c r="GF145" s="79"/>
      <c r="GG145" s="79"/>
      <c r="GH145" s="79"/>
      <c r="GI145" s="79"/>
      <c r="GJ145" s="79"/>
      <c r="GK145" s="79"/>
      <c r="GL145" s="79"/>
      <c r="GM145" s="79"/>
      <c r="GN145" s="79"/>
      <c r="GO145" s="79"/>
      <c r="GP145" s="79"/>
      <c r="GQ145" s="79"/>
      <c r="GR145" s="79"/>
      <c r="GS145" s="79"/>
      <c r="GT145" s="79"/>
      <c r="GU145" s="79"/>
      <c r="GV145" s="79"/>
      <c r="GW145" s="79"/>
      <c r="GX145" s="79"/>
      <c r="GY145" s="79"/>
      <c r="GZ145" s="79"/>
      <c r="HA145" s="79"/>
      <c r="HB145" s="79"/>
      <c r="HC145" s="79"/>
      <c r="HD145" s="79"/>
      <c r="HE145" s="79"/>
      <c r="HF145" s="79"/>
      <c r="HG145" s="79"/>
      <c r="HH145" s="79"/>
      <c r="HI145" s="79"/>
      <c r="HJ145" s="79"/>
      <c r="HK145" s="79"/>
      <c r="HL145" s="79"/>
      <c r="HM145" s="79"/>
      <c r="HN145" s="79"/>
      <c r="HO145" s="79"/>
      <c r="HP145" s="79"/>
      <c r="HQ145" s="79"/>
      <c r="HR145" s="79"/>
      <c r="HS145" s="79"/>
      <c r="HT145" s="79"/>
      <c r="HU145" s="79"/>
      <c r="HV145" s="79"/>
      <c r="HW145" s="79"/>
      <c r="HX145" s="79"/>
      <c r="HY145" s="79"/>
      <c r="HZ145" s="79"/>
      <c r="IA145" s="79"/>
      <c r="IB145" s="79"/>
      <c r="IC145" s="79"/>
      <c r="ID145" s="79"/>
      <c r="IE145" s="79"/>
      <c r="IF145" s="79"/>
      <c r="IG145" s="79"/>
      <c r="IH145" s="79"/>
      <c r="II145" s="79"/>
      <c r="IJ145" s="79"/>
      <c r="IK145" s="79"/>
      <c r="IL145" s="79"/>
      <c r="IM145" s="79"/>
      <c r="IN145" s="79"/>
      <c r="IO145" s="79"/>
      <c r="IP145" s="79"/>
      <c r="IQ145" s="79"/>
      <c r="IR145" s="79"/>
      <c r="IS145" s="79"/>
      <c r="IT145" s="79"/>
      <c r="IU145" s="79"/>
    </row>
    <row r="146" spans="7:11" ht="14.25">
      <c r="G146" s="217"/>
      <c r="H146" s="217"/>
      <c r="I146" s="178"/>
      <c r="K146" s="262"/>
    </row>
    <row r="147" spans="7:11" ht="14.25">
      <c r="G147" s="217"/>
      <c r="H147" s="217"/>
      <c r="I147" s="178"/>
      <c r="K147" s="262"/>
    </row>
    <row r="148" spans="7:11" ht="14.25">
      <c r="G148" s="217"/>
      <c r="H148" s="217"/>
      <c r="I148" s="178"/>
      <c r="K148" s="262"/>
    </row>
    <row r="149" spans="7:11" ht="14.25">
      <c r="G149" s="217"/>
      <c r="H149" s="217"/>
      <c r="I149" s="178"/>
      <c r="K149" s="262"/>
    </row>
    <row r="150" spans="7:11" ht="14.25">
      <c r="G150" s="217"/>
      <c r="H150" s="217"/>
      <c r="I150" s="178"/>
      <c r="K150" s="262"/>
    </row>
    <row r="151" spans="7:11" ht="14.25">
      <c r="G151" s="217"/>
      <c r="H151" s="217"/>
      <c r="I151" s="178"/>
      <c r="K151" s="262"/>
    </row>
    <row r="152" spans="7:11" ht="14.25">
      <c r="G152" s="217"/>
      <c r="H152" s="217"/>
      <c r="I152" s="178"/>
      <c r="K152" s="262"/>
    </row>
    <row r="153" spans="7:11" ht="14.25">
      <c r="G153" s="217"/>
      <c r="H153" s="217"/>
      <c r="I153" s="178"/>
      <c r="K153" s="262"/>
    </row>
    <row r="154" spans="7:11" ht="14.25">
      <c r="G154" s="217"/>
      <c r="H154" s="217"/>
      <c r="I154" s="178"/>
      <c r="K154" s="262"/>
    </row>
    <row r="155" spans="7:11" ht="14.25">
      <c r="G155" s="217"/>
      <c r="H155" s="217"/>
      <c r="I155" s="178"/>
      <c r="K155" s="262"/>
    </row>
    <row r="156" spans="7:11" ht="14.25">
      <c r="G156" s="217"/>
      <c r="H156" s="217"/>
      <c r="I156" s="178"/>
      <c r="K156" s="262"/>
    </row>
    <row r="157" spans="7:11" ht="14.25">
      <c r="G157" s="217"/>
      <c r="H157" s="217"/>
      <c r="I157" s="178"/>
      <c r="K157" s="262"/>
    </row>
    <row r="158" spans="7:11" ht="14.25">
      <c r="G158" s="217"/>
      <c r="H158" s="217"/>
      <c r="I158" s="178"/>
      <c r="K158" s="262"/>
    </row>
    <row r="159" spans="7:11" ht="14.25">
      <c r="G159" s="217"/>
      <c r="H159" s="217"/>
      <c r="I159" s="178"/>
      <c r="K159" s="262"/>
    </row>
    <row r="160" spans="7:11" ht="14.25">
      <c r="G160" s="217"/>
      <c r="H160" s="217"/>
      <c r="I160" s="178"/>
      <c r="K160" s="262"/>
    </row>
    <row r="161" spans="7:11" ht="14.25">
      <c r="G161" s="217"/>
      <c r="H161" s="217"/>
      <c r="I161" s="178"/>
      <c r="K161" s="262"/>
    </row>
    <row r="162" spans="7:11" ht="14.25">
      <c r="G162" s="217"/>
      <c r="H162" s="217"/>
      <c r="I162" s="178"/>
      <c r="K162" s="262"/>
    </row>
    <row r="163" spans="7:11" ht="14.25">
      <c r="G163" s="217"/>
      <c r="H163" s="217"/>
      <c r="I163" s="178"/>
      <c r="K163" s="262"/>
    </row>
    <row r="164" spans="7:11" ht="14.25">
      <c r="G164" s="217"/>
      <c r="H164" s="217"/>
      <c r="I164" s="178"/>
      <c r="K164" s="262"/>
    </row>
    <row r="165" spans="7:11" ht="14.25">
      <c r="G165" s="217"/>
      <c r="H165" s="217"/>
      <c r="I165" s="178"/>
      <c r="K165" s="262"/>
    </row>
    <row r="166" spans="7:11" ht="14.25">
      <c r="G166" s="217"/>
      <c r="H166" s="217"/>
      <c r="I166" s="178"/>
      <c r="K166" s="262"/>
    </row>
    <row r="167" spans="7:11" ht="14.25">
      <c r="G167" s="217"/>
      <c r="H167" s="217"/>
      <c r="I167" s="178"/>
      <c r="K167" s="262"/>
    </row>
    <row r="168" spans="7:11" ht="14.25">
      <c r="G168" s="217"/>
      <c r="H168" s="217"/>
      <c r="I168" s="178"/>
      <c r="K168" s="262"/>
    </row>
    <row r="169" spans="7:11" ht="14.25">
      <c r="G169" s="217"/>
      <c r="H169" s="217"/>
      <c r="I169" s="178"/>
      <c r="K169" s="262"/>
    </row>
    <row r="170" spans="7:11" ht="14.25">
      <c r="G170" s="217"/>
      <c r="H170" s="217"/>
      <c r="I170" s="178"/>
      <c r="K170" s="262"/>
    </row>
    <row r="171" spans="7:11" ht="14.25">
      <c r="G171" s="217"/>
      <c r="H171" s="217"/>
      <c r="I171" s="178"/>
      <c r="K171" s="262"/>
    </row>
    <row r="172" spans="7:11" ht="14.25">
      <c r="G172" s="217"/>
      <c r="H172" s="217"/>
      <c r="I172" s="178"/>
      <c r="K172" s="262"/>
    </row>
    <row r="173" spans="7:11" ht="14.25">
      <c r="G173" s="217"/>
      <c r="H173" s="217"/>
      <c r="I173" s="178"/>
      <c r="K173" s="262"/>
    </row>
    <row r="174" spans="7:11" ht="14.25">
      <c r="G174" s="217"/>
      <c r="H174" s="217"/>
      <c r="I174" s="178"/>
      <c r="K174" s="262"/>
    </row>
    <row r="175" spans="7:11" ht="14.25">
      <c r="G175" s="217"/>
      <c r="H175" s="217"/>
      <c r="I175" s="178"/>
      <c r="K175" s="262"/>
    </row>
    <row r="176" spans="7:11" ht="14.25">
      <c r="G176" s="217"/>
      <c r="H176" s="217"/>
      <c r="I176" s="178"/>
      <c r="K176" s="262"/>
    </row>
    <row r="177" spans="7:11" ht="14.25">
      <c r="G177" s="217"/>
      <c r="H177" s="217"/>
      <c r="I177" s="178"/>
      <c r="K177" s="262"/>
    </row>
    <row r="178" spans="7:11" ht="14.25">
      <c r="G178" s="217"/>
      <c r="H178" s="217"/>
      <c r="I178" s="178"/>
      <c r="K178" s="262"/>
    </row>
    <row r="179" spans="7:11" ht="14.25">
      <c r="G179" s="217"/>
      <c r="H179" s="217"/>
      <c r="I179" s="178"/>
      <c r="K179" s="262"/>
    </row>
    <row r="180" spans="7:11" ht="14.25">
      <c r="G180" s="217"/>
      <c r="H180" s="217"/>
      <c r="I180" s="178"/>
      <c r="K180" s="262"/>
    </row>
    <row r="181" spans="7:11" ht="14.25">
      <c r="G181" s="217"/>
      <c r="H181" s="217"/>
      <c r="I181" s="178"/>
      <c r="K181" s="262"/>
    </row>
    <row r="182" spans="7:11" ht="14.25">
      <c r="G182" s="217"/>
      <c r="H182" s="217"/>
      <c r="I182" s="178"/>
      <c r="K182" s="262"/>
    </row>
    <row r="183" spans="7:11" ht="14.25">
      <c r="G183" s="217"/>
      <c r="H183" s="217"/>
      <c r="I183" s="178"/>
      <c r="K183" s="262"/>
    </row>
    <row r="184" spans="7:11" ht="14.25">
      <c r="G184" s="217"/>
      <c r="H184" s="217"/>
      <c r="I184" s="178"/>
      <c r="K184" s="262"/>
    </row>
    <row r="185" spans="7:11" ht="14.25">
      <c r="G185" s="217"/>
      <c r="H185" s="217"/>
      <c r="I185" s="178"/>
      <c r="K185" s="262"/>
    </row>
    <row r="186" spans="7:11" ht="14.25">
      <c r="G186" s="217"/>
      <c r="H186" s="217"/>
      <c r="I186" s="178"/>
      <c r="K186" s="262"/>
    </row>
    <row r="187" spans="7:11" ht="14.25">
      <c r="G187" s="217"/>
      <c r="H187" s="217"/>
      <c r="I187" s="178"/>
      <c r="K187" s="262"/>
    </row>
    <row r="188" spans="7:11" ht="14.25">
      <c r="G188" s="217"/>
      <c r="H188" s="217"/>
      <c r="I188" s="178"/>
      <c r="K188" s="262"/>
    </row>
    <row r="189" spans="7:11" ht="14.25">
      <c r="G189" s="217"/>
      <c r="H189" s="217"/>
      <c r="I189" s="178"/>
      <c r="K189" s="262"/>
    </row>
    <row r="190" spans="7:11" ht="14.25">
      <c r="G190" s="217"/>
      <c r="H190" s="217"/>
      <c r="I190" s="178"/>
      <c r="K190" s="262"/>
    </row>
    <row r="191" spans="7:11" ht="14.25">
      <c r="G191" s="217"/>
      <c r="H191" s="217"/>
      <c r="I191" s="178"/>
      <c r="K191" s="262"/>
    </row>
    <row r="192" spans="7:11" ht="14.25">
      <c r="G192" s="217"/>
      <c r="H192" s="217"/>
      <c r="I192" s="178"/>
      <c r="K192" s="262"/>
    </row>
    <row r="193" spans="7:11" ht="14.25">
      <c r="G193" s="217"/>
      <c r="H193" s="217"/>
      <c r="I193" s="178"/>
      <c r="K193" s="262"/>
    </row>
    <row r="194" spans="7:11" ht="14.25">
      <c r="G194" s="217"/>
      <c r="H194" s="217"/>
      <c r="I194" s="178"/>
      <c r="K194" s="262"/>
    </row>
    <row r="195" spans="7:11" ht="14.25">
      <c r="G195" s="217"/>
      <c r="H195" s="217"/>
      <c r="I195" s="178"/>
      <c r="K195" s="262"/>
    </row>
    <row r="196" spans="7:11" ht="14.25">
      <c r="G196" s="217"/>
      <c r="H196" s="217"/>
      <c r="I196" s="178"/>
      <c r="K196" s="262"/>
    </row>
    <row r="197" spans="7:11" ht="14.25">
      <c r="G197" s="217"/>
      <c r="H197" s="217"/>
      <c r="I197" s="178"/>
      <c r="K197" s="262"/>
    </row>
    <row r="198" spans="7:11" ht="14.25">
      <c r="G198" s="217"/>
      <c r="H198" s="217"/>
      <c r="I198" s="178"/>
      <c r="K198" s="262"/>
    </row>
    <row r="199" spans="7:11" ht="14.25">
      <c r="G199" s="217"/>
      <c r="H199" s="217"/>
      <c r="I199" s="178"/>
      <c r="K199" s="262"/>
    </row>
    <row r="200" spans="7:11" ht="14.25">
      <c r="G200" s="217"/>
      <c r="H200" s="217"/>
      <c r="I200" s="178"/>
      <c r="K200" s="262"/>
    </row>
    <row r="201" spans="7:11" ht="14.25">
      <c r="G201" s="217"/>
      <c r="H201" s="217"/>
      <c r="I201" s="178"/>
      <c r="K201" s="262"/>
    </row>
    <row r="202" spans="7:11" ht="14.25">
      <c r="G202" s="217"/>
      <c r="H202" s="217"/>
      <c r="I202" s="178"/>
      <c r="K202" s="262"/>
    </row>
    <row r="203" spans="7:11" ht="14.25">
      <c r="G203" s="217"/>
      <c r="H203" s="217"/>
      <c r="I203" s="178"/>
      <c r="K203" s="262"/>
    </row>
    <row r="204" spans="7:11" ht="14.25">
      <c r="G204" s="217"/>
      <c r="H204" s="217"/>
      <c r="I204" s="178"/>
      <c r="K204" s="262"/>
    </row>
    <row r="205" spans="7:11" ht="14.25">
      <c r="G205" s="217"/>
      <c r="H205" s="217"/>
      <c r="I205" s="178"/>
      <c r="K205" s="262"/>
    </row>
    <row r="206" spans="7:11" ht="14.25">
      <c r="G206" s="217"/>
      <c r="H206" s="217"/>
      <c r="I206" s="178"/>
      <c r="K206" s="262"/>
    </row>
    <row r="207" spans="7:11" ht="14.25">
      <c r="G207" s="217"/>
      <c r="H207" s="217"/>
      <c r="I207" s="178"/>
      <c r="K207" s="262"/>
    </row>
    <row r="208" spans="7:11" ht="14.25">
      <c r="G208" s="217"/>
      <c r="H208" s="217"/>
      <c r="I208" s="178"/>
      <c r="K208" s="262"/>
    </row>
    <row r="209" spans="7:11" ht="14.25">
      <c r="G209" s="217"/>
      <c r="H209" s="217"/>
      <c r="I209" s="178"/>
      <c r="K209" s="262"/>
    </row>
    <row r="210" spans="7:11" ht="14.25">
      <c r="G210" s="217"/>
      <c r="H210" s="217"/>
      <c r="I210" s="178"/>
      <c r="K210" s="262"/>
    </row>
    <row r="211" spans="7:11" ht="14.25">
      <c r="G211" s="217"/>
      <c r="H211" s="217"/>
      <c r="I211" s="178"/>
      <c r="K211" s="262"/>
    </row>
    <row r="212" spans="7:11" ht="14.25">
      <c r="G212" s="217"/>
      <c r="H212" s="217"/>
      <c r="I212" s="178"/>
      <c r="K212" s="262"/>
    </row>
    <row r="213" spans="7:11" ht="14.25">
      <c r="G213" s="217"/>
      <c r="H213" s="217"/>
      <c r="I213" s="178"/>
      <c r="K213" s="262"/>
    </row>
    <row r="214" spans="7:11" ht="14.25">
      <c r="G214" s="217"/>
      <c r="H214" s="217"/>
      <c r="I214" s="178"/>
      <c r="K214" s="262"/>
    </row>
    <row r="215" spans="7:11" ht="14.25">
      <c r="G215" s="217"/>
      <c r="H215" s="217"/>
      <c r="I215" s="178"/>
      <c r="K215" s="262"/>
    </row>
    <row r="216" spans="7:11" ht="14.25">
      <c r="G216" s="217"/>
      <c r="H216" s="217"/>
      <c r="I216" s="178"/>
      <c r="K216" s="262"/>
    </row>
    <row r="217" spans="7:11" ht="14.25">
      <c r="G217" s="217"/>
      <c r="H217" s="217"/>
      <c r="I217" s="178"/>
      <c r="K217" s="262"/>
    </row>
    <row r="218" spans="7:11" ht="14.25">
      <c r="G218" s="217"/>
      <c r="H218" s="217"/>
      <c r="I218" s="178"/>
      <c r="K218" s="262"/>
    </row>
    <row r="219" spans="7:11" ht="14.25">
      <c r="G219" s="217"/>
      <c r="H219" s="217"/>
      <c r="I219" s="178"/>
      <c r="K219" s="262"/>
    </row>
    <row r="220" spans="7:11" ht="14.25">
      <c r="G220" s="217"/>
      <c r="H220" s="217"/>
      <c r="I220" s="178"/>
      <c r="K220" s="262"/>
    </row>
    <row r="221" spans="7:11" ht="14.25">
      <c r="G221" s="217"/>
      <c r="H221" s="217"/>
      <c r="I221" s="178"/>
      <c r="K221" s="262"/>
    </row>
    <row r="222" ht="14.25">
      <c r="K222" s="262"/>
    </row>
    <row r="223" ht="14.25">
      <c r="K223" s="262"/>
    </row>
    <row r="224" ht="14.25">
      <c r="K224" s="262"/>
    </row>
    <row r="225" ht="14.25">
      <c r="K225" s="262"/>
    </row>
    <row r="226" ht="14.25">
      <c r="K226" s="262"/>
    </row>
    <row r="227" ht="14.25">
      <c r="K227" s="262"/>
    </row>
    <row r="228" ht="14.25">
      <c r="K228" s="262"/>
    </row>
    <row r="229" ht="14.25">
      <c r="K229" s="262"/>
    </row>
    <row r="230" ht="14.25">
      <c r="K230" s="262"/>
    </row>
    <row r="231" ht="14.25">
      <c r="K231" s="262"/>
    </row>
    <row r="232" ht="14.25">
      <c r="K232" s="262"/>
    </row>
    <row r="233" ht="14.25">
      <c r="K233" s="262"/>
    </row>
    <row r="234" ht="14.25">
      <c r="K234" s="262"/>
    </row>
    <row r="235" ht="14.25">
      <c r="K235" s="262"/>
    </row>
    <row r="236" ht="14.25">
      <c r="K236" s="262"/>
    </row>
    <row r="237" ht="14.25">
      <c r="K237" s="262"/>
    </row>
    <row r="238" ht="14.25">
      <c r="K238" s="262"/>
    </row>
    <row r="239" ht="14.25">
      <c r="K239" s="262"/>
    </row>
    <row r="240" ht="14.25">
      <c r="K240" s="262"/>
    </row>
    <row r="241" ht="14.25">
      <c r="K241" s="262"/>
    </row>
    <row r="242" ht="14.25">
      <c r="K242" s="262"/>
    </row>
    <row r="243" ht="14.25">
      <c r="K243" s="262"/>
    </row>
    <row r="244" ht="14.25">
      <c r="K244" s="262"/>
    </row>
    <row r="245" ht="14.25">
      <c r="K245" s="262"/>
    </row>
    <row r="246" ht="14.25">
      <c r="K246" s="262"/>
    </row>
    <row r="247" ht="14.25">
      <c r="K247" s="262"/>
    </row>
    <row r="248" ht="14.25">
      <c r="K248" s="262"/>
    </row>
    <row r="249" ht="14.25">
      <c r="K249" s="262"/>
    </row>
    <row r="250" ht="14.25">
      <c r="K250" s="262"/>
    </row>
    <row r="251" ht="14.25">
      <c r="K251" s="262"/>
    </row>
    <row r="252" ht="14.25">
      <c r="K252" s="262"/>
    </row>
    <row r="253" ht="14.25">
      <c r="K253" s="262"/>
    </row>
    <row r="254" ht="14.25">
      <c r="K254" s="262"/>
    </row>
    <row r="255" ht="14.25">
      <c r="K255" s="262"/>
    </row>
    <row r="256" ht="14.25">
      <c r="K256" s="262"/>
    </row>
  </sheetData>
  <sheetProtection password="CB89" sheet="1" objects="1" scenarios="1"/>
  <mergeCells count="121">
    <mergeCell ref="O72:O73"/>
    <mergeCell ref="N72:N73"/>
    <mergeCell ref="A99:B99"/>
    <mergeCell ref="A100:B100"/>
    <mergeCell ref="D100:E100"/>
    <mergeCell ref="A92:B92"/>
    <mergeCell ref="D92:E92"/>
    <mergeCell ref="A93:B93"/>
    <mergeCell ref="D93:E93"/>
    <mergeCell ref="A94:B94"/>
    <mergeCell ref="A96:B96"/>
    <mergeCell ref="D99:E99"/>
    <mergeCell ref="D94:E94"/>
    <mergeCell ref="A95:B95"/>
    <mergeCell ref="A101:B101"/>
    <mergeCell ref="D101:E101"/>
    <mergeCell ref="A81:D81"/>
    <mergeCell ref="A82:D82"/>
    <mergeCell ref="A83:D83"/>
    <mergeCell ref="A89:I89"/>
    <mergeCell ref="C102:E102"/>
    <mergeCell ref="D96:E96"/>
    <mergeCell ref="A97:B97"/>
    <mergeCell ref="D97:E97"/>
    <mergeCell ref="A98:B98"/>
    <mergeCell ref="D98:E98"/>
    <mergeCell ref="A91:B91"/>
    <mergeCell ref="C90:I90"/>
    <mergeCell ref="C91:I91"/>
    <mergeCell ref="A84:D84"/>
    <mergeCell ref="A85:B85"/>
    <mergeCell ref="A88:D88"/>
    <mergeCell ref="A87:B87"/>
    <mergeCell ref="A86:D86"/>
    <mergeCell ref="A90:B90"/>
    <mergeCell ref="B25:F25"/>
    <mergeCell ref="B26:F26"/>
    <mergeCell ref="B24:F24"/>
    <mergeCell ref="A73:F73"/>
    <mergeCell ref="A68:E68"/>
    <mergeCell ref="A69:E69"/>
    <mergeCell ref="B67:F67"/>
    <mergeCell ref="B65:F65"/>
    <mergeCell ref="B66:F66"/>
    <mergeCell ref="B63:F63"/>
    <mergeCell ref="B134:D134"/>
    <mergeCell ref="B31:F31"/>
    <mergeCell ref="B34:F34"/>
    <mergeCell ref="A42:E42"/>
    <mergeCell ref="B33:F33"/>
    <mergeCell ref="B32:F32"/>
    <mergeCell ref="B36:F36"/>
    <mergeCell ref="B35:F35"/>
    <mergeCell ref="A39:E39"/>
    <mergeCell ref="D95:E95"/>
    <mergeCell ref="A80:D80"/>
    <mergeCell ref="A74:F74"/>
    <mergeCell ref="B75:F75"/>
    <mergeCell ref="A70:F70"/>
    <mergeCell ref="A77:I77"/>
    <mergeCell ref="A78:D78"/>
    <mergeCell ref="A79:D79"/>
    <mergeCell ref="A76:I76"/>
    <mergeCell ref="A71:F71"/>
    <mergeCell ref="A72:F72"/>
    <mergeCell ref="A58:E58"/>
    <mergeCell ref="B55:F55"/>
    <mergeCell ref="B57:F57"/>
    <mergeCell ref="B56:F56"/>
    <mergeCell ref="B64:F64"/>
    <mergeCell ref="B61:F61"/>
    <mergeCell ref="B62:F62"/>
    <mergeCell ref="B59:F59"/>
    <mergeCell ref="B60:F60"/>
    <mergeCell ref="B49:F49"/>
    <mergeCell ref="A50:E50"/>
    <mergeCell ref="B47:F47"/>
    <mergeCell ref="B48:F48"/>
    <mergeCell ref="B53:F53"/>
    <mergeCell ref="B54:F54"/>
    <mergeCell ref="B51:F51"/>
    <mergeCell ref="B52:F52"/>
    <mergeCell ref="B29:F29"/>
    <mergeCell ref="B30:F30"/>
    <mergeCell ref="A38:I38"/>
    <mergeCell ref="B45:F45"/>
    <mergeCell ref="A46:E46"/>
    <mergeCell ref="B44:F44"/>
    <mergeCell ref="B41:F41"/>
    <mergeCell ref="B11:F11"/>
    <mergeCell ref="B16:F16"/>
    <mergeCell ref="B40:F40"/>
    <mergeCell ref="B28:F28"/>
    <mergeCell ref="B12:F12"/>
    <mergeCell ref="B13:F13"/>
    <mergeCell ref="B14:F14"/>
    <mergeCell ref="B15:F15"/>
    <mergeCell ref="B27:F27"/>
    <mergeCell ref="A37:E37"/>
    <mergeCell ref="A23:E23"/>
    <mergeCell ref="B19:F19"/>
    <mergeCell ref="B20:F20"/>
    <mergeCell ref="B21:F21"/>
    <mergeCell ref="B22:F22"/>
    <mergeCell ref="B18:F18"/>
    <mergeCell ref="C4:F4"/>
    <mergeCell ref="A7:B7"/>
    <mergeCell ref="C7:F7"/>
    <mergeCell ref="A10:E10"/>
    <mergeCell ref="A9:B9"/>
    <mergeCell ref="C9:F9"/>
    <mergeCell ref="B17:F17"/>
    <mergeCell ref="A1:I1"/>
    <mergeCell ref="A3:I3"/>
    <mergeCell ref="A6:B6"/>
    <mergeCell ref="C6:F6"/>
    <mergeCell ref="A2:I2"/>
    <mergeCell ref="C5:F5"/>
    <mergeCell ref="A5:B5"/>
    <mergeCell ref="G4:I7"/>
    <mergeCell ref="A4:B4"/>
  </mergeCells>
  <printOptions/>
  <pageMargins left="0.7874015748031497" right="0" top="0.3937007874015748" bottom="0.5511811023622047" header="0" footer="0.3937007874015748"/>
  <pageSetup horizontalDpi="600" verticalDpi="600" orientation="portrait" paperSize="9" scale="87" r:id="rId4"/>
  <headerFooter alignWithMargins="0">
    <oddFooter>&amp;L       2012 PF-Verwendungsnachweis über 1.000 €                                 &amp;P/&amp;N
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4"/>
  <sheetViews>
    <sheetView zoomScalePageLayoutView="0" workbookViewId="0" topLeftCell="A19">
      <selection activeCell="F42" sqref="F42"/>
    </sheetView>
  </sheetViews>
  <sheetFormatPr defaultColWidth="11.421875" defaultRowHeight="12.75"/>
  <cols>
    <col min="1" max="1" width="3.8515625" style="14" customWidth="1"/>
    <col min="2" max="2" width="3.8515625" style="15" customWidth="1"/>
    <col min="3" max="3" width="18.7109375" style="14" customWidth="1"/>
    <col min="4" max="4" width="7.8515625" style="14" customWidth="1"/>
    <col min="5" max="5" width="12.28125" style="14" customWidth="1"/>
    <col min="6" max="7" width="17.7109375" style="14" customWidth="1"/>
    <col min="8" max="8" width="17.7109375" style="21" customWidth="1"/>
    <col min="9" max="9" width="7.7109375" style="21" customWidth="1"/>
    <col min="10" max="10" width="17.7109375" style="0" customWidth="1"/>
    <col min="11" max="11" width="5.57421875" style="0" customWidth="1"/>
    <col min="12" max="12" width="18.57421875" style="0" customWidth="1"/>
  </cols>
  <sheetData>
    <row r="1" spans="1:38" s="3" customFormat="1" ht="60" customHeight="1">
      <c r="A1" s="633" t="s">
        <v>1</v>
      </c>
      <c r="B1" s="634"/>
      <c r="C1" s="634"/>
      <c r="D1" s="634"/>
      <c r="E1" s="634"/>
      <c r="F1" s="634"/>
      <c r="G1" s="634"/>
      <c r="H1" s="635"/>
      <c r="I1" s="28" t="s">
        <v>0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s="5" customFormat="1" ht="12.75" customHeight="1" thickBot="1">
      <c r="A2" s="399" t="s">
        <v>2</v>
      </c>
      <c r="B2" s="636"/>
      <c r="C2" s="636"/>
      <c r="D2" s="636"/>
      <c r="E2" s="636"/>
      <c r="F2" s="636"/>
      <c r="G2" s="636"/>
      <c r="H2" s="401"/>
      <c r="I2" s="2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8" ht="27.75" customHeight="1" thickBot="1">
      <c r="A3" s="637" t="s">
        <v>12</v>
      </c>
      <c r="B3" s="638"/>
      <c r="C3" s="638"/>
      <c r="D3" s="638"/>
      <c r="E3" s="638"/>
      <c r="F3" s="638"/>
      <c r="G3" s="638"/>
      <c r="H3" s="468"/>
    </row>
    <row r="4" spans="1:9" s="9" customFormat="1" ht="22.5" customHeight="1">
      <c r="A4" s="649" t="s">
        <v>3</v>
      </c>
      <c r="B4" s="650"/>
      <c r="C4" s="651"/>
      <c r="D4" s="639">
        <f>+'V-01'!D4:D4</f>
        <v>0</v>
      </c>
      <c r="E4" s="639"/>
      <c r="F4" s="639"/>
      <c r="G4" s="640" t="s">
        <v>11</v>
      </c>
      <c r="H4" s="641"/>
      <c r="I4" s="104"/>
    </row>
    <row r="5" spans="1:9" s="9" customFormat="1" ht="22.5" customHeight="1">
      <c r="A5" s="410" t="s">
        <v>5</v>
      </c>
      <c r="B5" s="411"/>
      <c r="C5" s="647"/>
      <c r="D5" s="646">
        <f>+'V-01'!D5:D5</f>
        <v>0</v>
      </c>
      <c r="E5" s="646"/>
      <c r="F5" s="646"/>
      <c r="G5" s="642"/>
      <c r="H5" s="643"/>
      <c r="I5" s="104"/>
    </row>
    <row r="6" spans="1:9" s="9" customFormat="1" ht="22.5" customHeight="1">
      <c r="A6" s="414" t="s">
        <v>155</v>
      </c>
      <c r="B6" s="403"/>
      <c r="C6" s="667"/>
      <c r="D6" s="648">
        <f>+'V-01'!D6:D6</f>
        <v>0</v>
      </c>
      <c r="E6" s="648"/>
      <c r="F6" s="648"/>
      <c r="G6" s="642"/>
      <c r="H6" s="643"/>
      <c r="I6" s="104"/>
    </row>
    <row r="7" spans="1:9" s="9" customFormat="1" ht="22.5" customHeight="1" thickBot="1">
      <c r="A7" s="652" t="s">
        <v>37</v>
      </c>
      <c r="B7" s="653"/>
      <c r="C7" s="653"/>
      <c r="D7" s="666">
        <f>+'V-01'!D7:D7</f>
        <v>0</v>
      </c>
      <c r="E7" s="666"/>
      <c r="F7" s="666"/>
      <c r="G7" s="644"/>
      <c r="H7" s="645"/>
      <c r="I7" s="104"/>
    </row>
    <row r="8" spans="1:9" s="30" customFormat="1" ht="21" customHeight="1">
      <c r="A8" s="59"/>
      <c r="B8" s="654" t="s">
        <v>45</v>
      </c>
      <c r="C8" s="655"/>
      <c r="D8" s="655"/>
      <c r="E8" s="655"/>
      <c r="F8" s="655"/>
      <c r="G8" s="655"/>
      <c r="H8" s="656"/>
      <c r="I8" s="29"/>
    </row>
    <row r="9" spans="1:9" s="10" customFormat="1" ht="21" customHeight="1">
      <c r="A9" s="59">
        <v>1</v>
      </c>
      <c r="B9" s="664" t="s">
        <v>46</v>
      </c>
      <c r="C9" s="411"/>
      <c r="D9" s="411"/>
      <c r="E9" s="411"/>
      <c r="F9" s="411"/>
      <c r="G9" s="411"/>
      <c r="H9" s="665"/>
      <c r="I9" s="27"/>
    </row>
    <row r="10" spans="1:9" s="287" customFormat="1" ht="19.5" customHeight="1">
      <c r="A10" s="59">
        <v>2</v>
      </c>
      <c r="B10" s="411" t="s">
        <v>134</v>
      </c>
      <c r="C10" s="673"/>
      <c r="D10" s="673"/>
      <c r="E10" s="673"/>
      <c r="F10" s="673"/>
      <c r="G10" s="673"/>
      <c r="H10" s="674"/>
      <c r="I10" s="286"/>
    </row>
    <row r="11" spans="1:9" s="10" customFormat="1" ht="21" customHeight="1">
      <c r="A11" s="59">
        <v>3</v>
      </c>
      <c r="B11" s="664" t="s">
        <v>47</v>
      </c>
      <c r="C11" s="411"/>
      <c r="D11" s="411"/>
      <c r="E11" s="411"/>
      <c r="F11" s="411"/>
      <c r="G11" s="411"/>
      <c r="H11" s="665"/>
      <c r="I11" s="27"/>
    </row>
    <row r="12" spans="1:9" s="10" customFormat="1" ht="21" customHeight="1" thickBot="1">
      <c r="A12" s="59">
        <v>4</v>
      </c>
      <c r="B12" s="664" t="s">
        <v>48</v>
      </c>
      <c r="C12" s="411"/>
      <c r="D12" s="411"/>
      <c r="E12" s="411"/>
      <c r="F12" s="411"/>
      <c r="G12" s="411"/>
      <c r="H12" s="665"/>
      <c r="I12" s="27"/>
    </row>
    <row r="13" spans="1:9" s="10" customFormat="1" ht="58.5" customHeight="1" thickBot="1">
      <c r="A13" s="91" t="s">
        <v>30</v>
      </c>
      <c r="B13" s="97" t="s">
        <v>31</v>
      </c>
      <c r="C13" s="97" t="s">
        <v>25</v>
      </c>
      <c r="D13" s="97" t="s">
        <v>32</v>
      </c>
      <c r="E13" s="97" t="s">
        <v>33</v>
      </c>
      <c r="F13" s="97" t="s">
        <v>17</v>
      </c>
      <c r="G13" s="70" t="s">
        <v>18</v>
      </c>
      <c r="H13" s="98" t="s">
        <v>19</v>
      </c>
      <c r="I13" s="27"/>
    </row>
    <row r="14" spans="1:11" s="10" customFormat="1" ht="15" customHeight="1" thickBot="1">
      <c r="A14" s="33">
        <v>1</v>
      </c>
      <c r="B14" s="37" t="s">
        <v>34</v>
      </c>
      <c r="C14" s="114"/>
      <c r="D14" s="115"/>
      <c r="E14" s="116"/>
      <c r="F14" s="114"/>
      <c r="G14" s="117"/>
      <c r="H14" s="118"/>
      <c r="I14" s="27"/>
      <c r="J14" s="631" t="s">
        <v>54</v>
      </c>
      <c r="K14" s="632"/>
    </row>
    <row r="15" spans="1:11" s="10" customFormat="1" ht="15" customHeight="1" thickBot="1">
      <c r="A15" s="33">
        <v>2</v>
      </c>
      <c r="B15" s="37" t="s">
        <v>34</v>
      </c>
      <c r="C15" s="119"/>
      <c r="D15" s="120"/>
      <c r="E15" s="116"/>
      <c r="F15" s="119"/>
      <c r="G15" s="119"/>
      <c r="H15" s="118"/>
      <c r="I15" s="27"/>
      <c r="J15" s="48">
        <f>+'V-07  '!I47</f>
        <v>0</v>
      </c>
      <c r="K15" s="49" t="s">
        <v>34</v>
      </c>
    </row>
    <row r="16" spans="1:11" s="10" customFormat="1" ht="15" customHeight="1" thickBot="1">
      <c r="A16" s="33">
        <v>3</v>
      </c>
      <c r="B16" s="37" t="s">
        <v>35</v>
      </c>
      <c r="C16" s="39"/>
      <c r="D16" s="40"/>
      <c r="E16" s="39"/>
      <c r="F16" s="39"/>
      <c r="G16" s="41"/>
      <c r="H16" s="38"/>
      <c r="I16" s="27"/>
      <c r="J16" s="50">
        <f>+'V-07  '!I48</f>
        <v>0</v>
      </c>
      <c r="K16" s="51" t="s">
        <v>35</v>
      </c>
    </row>
    <row r="17" spans="1:9" s="10" customFormat="1" ht="15" customHeight="1" thickBot="1">
      <c r="A17" s="33">
        <v>4</v>
      </c>
      <c r="B17" s="37" t="s">
        <v>35</v>
      </c>
      <c r="C17" s="39"/>
      <c r="D17" s="40"/>
      <c r="E17" s="39"/>
      <c r="F17" s="39"/>
      <c r="G17" s="41"/>
      <c r="H17" s="38"/>
      <c r="I17" s="27"/>
    </row>
    <row r="18" spans="1:11" s="10" customFormat="1" ht="15" customHeight="1" thickBot="1">
      <c r="A18" s="33">
        <v>5</v>
      </c>
      <c r="B18" s="37" t="s">
        <v>35</v>
      </c>
      <c r="C18" s="39"/>
      <c r="D18" s="40"/>
      <c r="E18" s="39"/>
      <c r="F18" s="39"/>
      <c r="G18" s="41"/>
      <c r="H18" s="38"/>
      <c r="I18" s="27"/>
      <c r="J18" s="629" t="s">
        <v>53</v>
      </c>
      <c r="K18" s="630"/>
    </row>
    <row r="19" spans="1:11" s="10" customFormat="1" ht="15" customHeight="1" thickBot="1">
      <c r="A19" s="33">
        <v>6</v>
      </c>
      <c r="B19" s="37" t="s">
        <v>35</v>
      </c>
      <c r="C19" s="39"/>
      <c r="D19" s="40"/>
      <c r="E19" s="39"/>
      <c r="F19" s="39"/>
      <c r="G19" s="41"/>
      <c r="H19" s="38"/>
      <c r="I19" s="27"/>
      <c r="J19" s="71">
        <f>+J15-E42</f>
        <v>0</v>
      </c>
      <c r="K19" s="51" t="s">
        <v>34</v>
      </c>
    </row>
    <row r="20" spans="1:11" s="10" customFormat="1" ht="15" customHeight="1" thickBot="1">
      <c r="A20" s="33">
        <v>7</v>
      </c>
      <c r="B20" s="37" t="s">
        <v>34</v>
      </c>
      <c r="C20" s="39"/>
      <c r="D20" s="40"/>
      <c r="E20" s="39"/>
      <c r="F20" s="39"/>
      <c r="G20" s="41"/>
      <c r="H20" s="38"/>
      <c r="I20" s="27"/>
      <c r="J20" s="71">
        <f>J16-E43</f>
        <v>0</v>
      </c>
      <c r="K20" s="51" t="s">
        <v>35</v>
      </c>
    </row>
    <row r="21" spans="1:10" s="10" customFormat="1" ht="15" customHeight="1">
      <c r="A21" s="33">
        <v>8</v>
      </c>
      <c r="B21" s="37" t="s">
        <v>34</v>
      </c>
      <c r="C21" s="39"/>
      <c r="D21" s="40"/>
      <c r="E21" s="39"/>
      <c r="F21" s="39"/>
      <c r="G21" s="41"/>
      <c r="H21" s="38"/>
      <c r="I21" s="27"/>
      <c r="J21" s="89">
        <v>6</v>
      </c>
    </row>
    <row r="22" spans="1:9" s="10" customFormat="1" ht="15" customHeight="1">
      <c r="A22" s="33">
        <v>9</v>
      </c>
      <c r="B22" s="37" t="s">
        <v>34</v>
      </c>
      <c r="C22" s="39"/>
      <c r="D22" s="40"/>
      <c r="E22" s="39"/>
      <c r="F22" s="39"/>
      <c r="G22" s="41"/>
      <c r="H22" s="38"/>
      <c r="I22" s="27"/>
    </row>
    <row r="23" spans="1:9" s="10" customFormat="1" ht="15" customHeight="1">
      <c r="A23" s="33">
        <v>10</v>
      </c>
      <c r="B23" s="37" t="s">
        <v>34</v>
      </c>
      <c r="C23" s="39"/>
      <c r="D23" s="40"/>
      <c r="E23" s="39"/>
      <c r="F23" s="39"/>
      <c r="G23" s="41"/>
      <c r="H23" s="38"/>
      <c r="I23" s="27"/>
    </row>
    <row r="24" spans="1:9" s="10" customFormat="1" ht="15" customHeight="1">
      <c r="A24" s="33">
        <v>11</v>
      </c>
      <c r="B24" s="37" t="s">
        <v>34</v>
      </c>
      <c r="C24" s="39"/>
      <c r="D24" s="40"/>
      <c r="E24" s="39"/>
      <c r="F24" s="39"/>
      <c r="G24" s="41"/>
      <c r="H24" s="38"/>
      <c r="I24" s="27"/>
    </row>
    <row r="25" spans="1:9" s="10" customFormat="1" ht="15" customHeight="1">
      <c r="A25" s="33">
        <v>12</v>
      </c>
      <c r="B25" s="37" t="s">
        <v>34</v>
      </c>
      <c r="C25" s="39"/>
      <c r="D25" s="40"/>
      <c r="E25" s="39"/>
      <c r="F25" s="39"/>
      <c r="G25" s="41"/>
      <c r="H25" s="38"/>
      <c r="I25" s="27"/>
    </row>
    <row r="26" spans="1:9" s="10" customFormat="1" ht="15" customHeight="1">
      <c r="A26" s="33">
        <v>13</v>
      </c>
      <c r="B26" s="37" t="s">
        <v>34</v>
      </c>
      <c r="C26" s="39"/>
      <c r="D26" s="40"/>
      <c r="E26" s="39"/>
      <c r="F26" s="39"/>
      <c r="G26" s="41"/>
      <c r="H26" s="38"/>
      <c r="I26" s="27"/>
    </row>
    <row r="27" spans="1:9" s="10" customFormat="1" ht="15" customHeight="1">
      <c r="A27" s="33">
        <v>14</v>
      </c>
      <c r="B27" s="37" t="s">
        <v>34</v>
      </c>
      <c r="C27" s="39"/>
      <c r="D27" s="40"/>
      <c r="E27" s="39"/>
      <c r="F27" s="39"/>
      <c r="G27" s="41"/>
      <c r="H27" s="38"/>
      <c r="I27" s="27"/>
    </row>
    <row r="28" spans="1:9" s="10" customFormat="1" ht="15" customHeight="1">
      <c r="A28" s="33">
        <v>15</v>
      </c>
      <c r="B28" s="37" t="s">
        <v>34</v>
      </c>
      <c r="C28" s="39"/>
      <c r="D28" s="40"/>
      <c r="E28" s="39"/>
      <c r="F28" s="39"/>
      <c r="G28" s="41"/>
      <c r="H28" s="38"/>
      <c r="I28" s="27"/>
    </row>
    <row r="29" spans="1:9" s="10" customFormat="1" ht="15" customHeight="1">
      <c r="A29" s="33">
        <v>16</v>
      </c>
      <c r="B29" s="37" t="s">
        <v>34</v>
      </c>
      <c r="C29" s="39"/>
      <c r="D29" s="40"/>
      <c r="E29" s="39"/>
      <c r="F29" s="39"/>
      <c r="G29" s="41"/>
      <c r="H29" s="38"/>
      <c r="I29" s="27"/>
    </row>
    <row r="30" spans="1:9" s="10" customFormat="1" ht="15" customHeight="1">
      <c r="A30" s="33">
        <v>17</v>
      </c>
      <c r="B30" s="37" t="s">
        <v>34</v>
      </c>
      <c r="C30" s="39"/>
      <c r="D30" s="40"/>
      <c r="E30" s="39"/>
      <c r="F30" s="39"/>
      <c r="G30" s="41"/>
      <c r="H30" s="38"/>
      <c r="I30" s="27"/>
    </row>
    <row r="31" spans="1:9" s="10" customFormat="1" ht="15" customHeight="1">
      <c r="A31" s="33">
        <v>18</v>
      </c>
      <c r="B31" s="37" t="s">
        <v>34</v>
      </c>
      <c r="C31" s="39"/>
      <c r="D31" s="40"/>
      <c r="E31" s="39"/>
      <c r="F31" s="39"/>
      <c r="G31" s="41"/>
      <c r="H31" s="38"/>
      <c r="I31" s="27"/>
    </row>
    <row r="32" spans="1:9" s="10" customFormat="1" ht="15" customHeight="1">
      <c r="A32" s="33">
        <v>19</v>
      </c>
      <c r="B32" s="37" t="s">
        <v>34</v>
      </c>
      <c r="C32" s="39"/>
      <c r="D32" s="40"/>
      <c r="E32" s="39"/>
      <c r="F32" s="39"/>
      <c r="G32" s="41"/>
      <c r="H32" s="38"/>
      <c r="I32" s="27"/>
    </row>
    <row r="33" spans="1:9" s="10" customFormat="1" ht="15" customHeight="1">
      <c r="A33" s="33">
        <v>20</v>
      </c>
      <c r="B33" s="37" t="s">
        <v>34</v>
      </c>
      <c r="C33" s="39"/>
      <c r="D33" s="40"/>
      <c r="E33" s="39"/>
      <c r="F33" s="39"/>
      <c r="G33" s="41"/>
      <c r="H33" s="38"/>
      <c r="I33" s="27"/>
    </row>
    <row r="34" spans="1:9" s="10" customFormat="1" ht="15" customHeight="1">
      <c r="A34" s="33">
        <v>21</v>
      </c>
      <c r="B34" s="37" t="s">
        <v>35</v>
      </c>
      <c r="C34" s="39"/>
      <c r="D34" s="40"/>
      <c r="E34" s="39"/>
      <c r="F34" s="39"/>
      <c r="G34" s="41"/>
      <c r="H34" s="38"/>
      <c r="I34" s="27"/>
    </row>
    <row r="35" spans="1:9" s="10" customFormat="1" ht="15" customHeight="1">
      <c r="A35" s="33">
        <v>22</v>
      </c>
      <c r="B35" s="37" t="s">
        <v>35</v>
      </c>
      <c r="C35" s="39"/>
      <c r="D35" s="40"/>
      <c r="E35" s="39"/>
      <c r="F35" s="39"/>
      <c r="G35" s="41"/>
      <c r="H35" s="38"/>
      <c r="I35" s="27"/>
    </row>
    <row r="36" spans="1:9" s="10" customFormat="1" ht="15" customHeight="1">
      <c r="A36" s="33">
        <v>23</v>
      </c>
      <c r="B36" s="37" t="s">
        <v>35</v>
      </c>
      <c r="C36" s="39"/>
      <c r="D36" s="40"/>
      <c r="E36" s="39"/>
      <c r="F36" s="39"/>
      <c r="G36" s="41"/>
      <c r="H36" s="38"/>
      <c r="I36" s="27"/>
    </row>
    <row r="37" spans="1:9" s="10" customFormat="1" ht="15" customHeight="1">
      <c r="A37" s="33">
        <v>24</v>
      </c>
      <c r="B37" s="37" t="s">
        <v>35</v>
      </c>
      <c r="C37" s="39"/>
      <c r="D37" s="40"/>
      <c r="E37" s="39"/>
      <c r="F37" s="39"/>
      <c r="G37" s="41"/>
      <c r="H37" s="38"/>
      <c r="I37" s="27"/>
    </row>
    <row r="38" spans="1:12" s="10" customFormat="1" ht="15" customHeight="1" thickBot="1">
      <c r="A38" s="33">
        <v>25</v>
      </c>
      <c r="B38" s="37" t="s">
        <v>35</v>
      </c>
      <c r="C38" s="42"/>
      <c r="D38" s="43"/>
      <c r="E38" s="42"/>
      <c r="F38" s="42"/>
      <c r="G38" s="44"/>
      <c r="H38" s="38"/>
      <c r="I38" s="27"/>
      <c r="L38"/>
    </row>
    <row r="39" spans="1:10" ht="19.5" customHeight="1" thickBot="1">
      <c r="A39" s="105"/>
      <c r="B39" s="106"/>
      <c r="C39" s="34"/>
      <c r="D39" s="34"/>
      <c r="E39" s="34"/>
      <c r="F39" s="34"/>
      <c r="G39" s="35"/>
      <c r="H39" s="36">
        <f>SUM(H9:H38)</f>
        <v>0</v>
      </c>
      <c r="J39" s="10"/>
    </row>
    <row r="40" spans="1:10" ht="4.5" customHeight="1" thickBot="1">
      <c r="A40" s="672"/>
      <c r="B40" s="467"/>
      <c r="C40" s="467"/>
      <c r="D40" s="467"/>
      <c r="E40" s="467"/>
      <c r="F40" s="467"/>
      <c r="G40" s="467"/>
      <c r="H40" s="468"/>
      <c r="J40" s="47"/>
    </row>
    <row r="41" spans="1:8" ht="16.5" customHeight="1">
      <c r="A41" s="657"/>
      <c r="B41" s="60"/>
      <c r="C41" s="660"/>
      <c r="D41" s="660"/>
      <c r="E41" s="383" t="s">
        <v>0</v>
      </c>
      <c r="F41" s="386" t="s">
        <v>28</v>
      </c>
      <c r="G41" s="61" t="s">
        <v>15</v>
      </c>
      <c r="H41" s="61" t="s">
        <v>14</v>
      </c>
    </row>
    <row r="42" spans="1:11" ht="16.5" customHeight="1">
      <c r="A42" s="658"/>
      <c r="B42" s="62" t="s">
        <v>34</v>
      </c>
      <c r="C42" s="661" t="s">
        <v>13</v>
      </c>
      <c r="D42" s="661"/>
      <c r="E42" s="384">
        <f>SUMIF(B$14:B$38,B42,H$14:H$38)</f>
        <v>0</v>
      </c>
      <c r="F42" s="387"/>
      <c r="G42" s="63"/>
      <c r="H42" s="63"/>
      <c r="J42" s="303">
        <f>+E42-F42-G42-H42</f>
        <v>0</v>
      </c>
      <c r="K42" s="296"/>
    </row>
    <row r="43" spans="1:11" ht="16.5" customHeight="1">
      <c r="A43" s="658"/>
      <c r="B43" s="62" t="s">
        <v>35</v>
      </c>
      <c r="C43" s="661" t="s">
        <v>36</v>
      </c>
      <c r="D43" s="661"/>
      <c r="E43" s="384">
        <f>SUMIF(B$14:B$38,B43,H$14:H$38)</f>
        <v>0</v>
      </c>
      <c r="F43" s="387"/>
      <c r="G43" s="63"/>
      <c r="H43" s="63"/>
      <c r="J43" s="303">
        <f>+E43-F43-G43-H43</f>
        <v>0</v>
      </c>
      <c r="K43" s="296"/>
    </row>
    <row r="44" spans="1:11" ht="16.5" customHeight="1">
      <c r="A44" s="658"/>
      <c r="B44" s="62"/>
      <c r="C44" s="662" t="str">
        <f>+'V-07  '!B49:B49</f>
        <v> </v>
      </c>
      <c r="D44" s="663"/>
      <c r="E44" s="384">
        <f>+'V-07  '!I49</f>
        <v>0</v>
      </c>
      <c r="F44" s="387"/>
      <c r="G44" s="63"/>
      <c r="H44" s="63"/>
      <c r="J44" s="303">
        <f>+E44-F44-G44-H44</f>
        <v>0</v>
      </c>
      <c r="K44" s="296"/>
    </row>
    <row r="45" spans="1:8" ht="16.5" customHeight="1" thickBot="1">
      <c r="A45" s="659"/>
      <c r="B45" s="64"/>
      <c r="C45" s="675" t="s">
        <v>74</v>
      </c>
      <c r="D45" s="675"/>
      <c r="E45" s="385">
        <f>+E44+E43+E42</f>
        <v>0</v>
      </c>
      <c r="F45" s="388">
        <f>+F44+F43+F42</f>
        <v>0</v>
      </c>
      <c r="G45" s="65">
        <f>+G44+G43+G42</f>
        <v>0</v>
      </c>
      <c r="H45" s="65">
        <f>+H44+H43+H42</f>
        <v>0</v>
      </c>
    </row>
    <row r="46" spans="1:12" s="21" customFormat="1" ht="15" customHeight="1">
      <c r="A46" s="31"/>
      <c r="B46" s="32"/>
      <c r="C46" s="31"/>
      <c r="D46" s="31"/>
      <c r="E46" s="31"/>
      <c r="F46" s="31"/>
      <c r="J46"/>
      <c r="K46"/>
      <c r="L46"/>
    </row>
    <row r="47" spans="1:12" s="21" customFormat="1" ht="15" customHeight="1" thickBot="1">
      <c r="A47" s="31"/>
      <c r="B47" s="32"/>
      <c r="C47" s="31"/>
      <c r="D47" s="31"/>
      <c r="E47" s="31"/>
      <c r="F47" s="31"/>
      <c r="J47"/>
      <c r="K47"/>
      <c r="L47"/>
    </row>
    <row r="48" spans="3:8" ht="15.75" customHeight="1" hidden="1" thickBot="1">
      <c r="C48" s="668" t="s">
        <v>131</v>
      </c>
      <c r="D48" s="669"/>
      <c r="E48" s="297"/>
      <c r="F48" s="298">
        <f>+'V-07  '!F81+'V-07  '!G81</f>
        <v>0</v>
      </c>
      <c r="G48" s="299">
        <f>+'V-07  '!E81</f>
        <v>0</v>
      </c>
      <c r="H48" s="300">
        <f>+'V-07  '!H81</f>
        <v>0</v>
      </c>
    </row>
    <row r="49" spans="3:8" ht="15" customHeight="1" thickBot="1">
      <c r="C49" s="670"/>
      <c r="D49" s="671"/>
      <c r="E49" s="295">
        <f>+E45-'V-07  '!I46</f>
        <v>0</v>
      </c>
      <c r="F49" s="301">
        <f>+F48-F45</f>
        <v>0</v>
      </c>
      <c r="G49" s="301">
        <f>+G48-G45</f>
        <v>0</v>
      </c>
      <c r="H49" s="302">
        <f>+H48-H45</f>
        <v>0</v>
      </c>
    </row>
    <row r="50" spans="1:9" ht="15" customHeight="1">
      <c r="A50"/>
      <c r="B50"/>
      <c r="C50"/>
      <c r="D50"/>
      <c r="E50"/>
      <c r="F50" s="294">
        <v>7</v>
      </c>
      <c r="G50" s="294">
        <v>8</v>
      </c>
      <c r="H50" s="294">
        <v>9</v>
      </c>
      <c r="I50"/>
    </row>
    <row r="51" spans="1:9" ht="15" customHeight="1">
      <c r="A51"/>
      <c r="B51"/>
      <c r="C51"/>
      <c r="D51"/>
      <c r="E51"/>
      <c r="G51"/>
      <c r="H51"/>
      <c r="I51"/>
    </row>
    <row r="52" spans="1:9" ht="15" customHeight="1">
      <c r="A52"/>
      <c r="B52"/>
      <c r="C52"/>
      <c r="D52"/>
      <c r="E52"/>
      <c r="F52"/>
      <c r="G52"/>
      <c r="H52"/>
      <c r="I52"/>
    </row>
    <row r="53" spans="1:9" ht="15" customHeight="1">
      <c r="A53"/>
      <c r="B53"/>
      <c r="C53"/>
      <c r="D53"/>
      <c r="E53"/>
      <c r="F53"/>
      <c r="G53"/>
      <c r="H53"/>
      <c r="I53"/>
    </row>
    <row r="54" spans="1:9" ht="15" customHeight="1">
      <c r="A54"/>
      <c r="B54"/>
      <c r="C54"/>
      <c r="D54"/>
      <c r="E54"/>
      <c r="F54"/>
      <c r="G54"/>
      <c r="H54"/>
      <c r="I54"/>
    </row>
    <row r="55" spans="1:9" ht="15" customHeight="1">
      <c r="A55"/>
      <c r="B55"/>
      <c r="C55"/>
      <c r="D55"/>
      <c r="E55"/>
      <c r="F55"/>
      <c r="G55"/>
      <c r="H55"/>
      <c r="I55"/>
    </row>
    <row r="56" spans="1:9" ht="15" customHeight="1">
      <c r="A56"/>
      <c r="B56"/>
      <c r="C56"/>
      <c r="D56"/>
      <c r="E56"/>
      <c r="F56"/>
      <c r="G56"/>
      <c r="H56"/>
      <c r="I56"/>
    </row>
    <row r="57" spans="1:9" ht="15" customHeight="1">
      <c r="A57"/>
      <c r="B57"/>
      <c r="C57"/>
      <c r="D57"/>
      <c r="E57"/>
      <c r="F57"/>
      <c r="G57"/>
      <c r="H57"/>
      <c r="I57"/>
    </row>
    <row r="58" spans="1:9" ht="15" customHeight="1">
      <c r="A58"/>
      <c r="B58"/>
      <c r="C58"/>
      <c r="D58"/>
      <c r="E58"/>
      <c r="F58"/>
      <c r="G58"/>
      <c r="H58"/>
      <c r="I58"/>
    </row>
    <row r="59" ht="15" customHeight="1"/>
    <row r="60" ht="15" customHeight="1"/>
    <row r="61" ht="15" customHeight="1"/>
    <row r="62" ht="15" customHeight="1"/>
    <row r="63" spans="7:8" ht="15" customHeight="1">
      <c r="G63"/>
      <c r="H63"/>
    </row>
    <row r="64" spans="7:8" ht="15" customHeight="1">
      <c r="G64"/>
      <c r="H64"/>
    </row>
    <row r="65" spans="7:8" ht="15" customHeight="1">
      <c r="G65"/>
      <c r="H65"/>
    </row>
    <row r="66" spans="7:8" ht="15" customHeight="1">
      <c r="G66"/>
      <c r="H66"/>
    </row>
    <row r="67" spans="7:8" ht="15" customHeight="1">
      <c r="G67"/>
      <c r="H67"/>
    </row>
    <row r="68" spans="7:8" ht="15" customHeight="1">
      <c r="G68"/>
      <c r="H68"/>
    </row>
    <row r="69" spans="7:8" ht="15" customHeight="1">
      <c r="G69"/>
      <c r="H69"/>
    </row>
    <row r="70" spans="7:8" ht="15" customHeight="1">
      <c r="G70"/>
      <c r="H70"/>
    </row>
    <row r="71" spans="7:8" ht="15" customHeight="1">
      <c r="G71"/>
      <c r="H71"/>
    </row>
    <row r="72" spans="7:8" ht="15" customHeight="1">
      <c r="G72"/>
      <c r="H72"/>
    </row>
    <row r="73" spans="7:8" ht="15" customHeight="1">
      <c r="G73"/>
      <c r="H73"/>
    </row>
    <row r="74" spans="7:8" ht="15" customHeight="1">
      <c r="G74"/>
      <c r="H74"/>
    </row>
    <row r="75" spans="7:8" ht="15" customHeight="1">
      <c r="G75"/>
      <c r="H75"/>
    </row>
    <row r="76" spans="7:8" ht="15" customHeight="1">
      <c r="G76"/>
      <c r="H76"/>
    </row>
    <row r="77" spans="7:8" ht="15" customHeight="1">
      <c r="G77"/>
      <c r="H77"/>
    </row>
    <row r="78" spans="7:8" ht="15" customHeight="1">
      <c r="G78"/>
      <c r="H78"/>
    </row>
    <row r="79" spans="7:8" ht="15" customHeight="1">
      <c r="G79"/>
      <c r="H79"/>
    </row>
    <row r="80" spans="7:8" ht="15" customHeight="1">
      <c r="G80"/>
      <c r="H80"/>
    </row>
    <row r="81" spans="7:8" ht="15" customHeight="1">
      <c r="G81"/>
      <c r="H81"/>
    </row>
    <row r="82" spans="7:8" ht="15" customHeight="1">
      <c r="G82"/>
      <c r="H82"/>
    </row>
    <row r="83" spans="7:8" ht="15" customHeight="1">
      <c r="G83"/>
      <c r="H83"/>
    </row>
    <row r="84" spans="7:8" ht="15" customHeight="1">
      <c r="G84"/>
      <c r="H84"/>
    </row>
    <row r="85" spans="7:8" ht="15" customHeight="1">
      <c r="G85"/>
      <c r="H85"/>
    </row>
    <row r="86" spans="7:8" ht="15" customHeight="1">
      <c r="G86"/>
      <c r="H86"/>
    </row>
    <row r="87" spans="7:8" ht="15" customHeight="1">
      <c r="G87"/>
      <c r="H87"/>
    </row>
    <row r="88" spans="7:8" ht="15" customHeight="1">
      <c r="G88"/>
      <c r="H88"/>
    </row>
    <row r="89" spans="7:8" ht="15" customHeight="1">
      <c r="G89"/>
      <c r="H89"/>
    </row>
    <row r="90" spans="7:8" ht="15" customHeight="1">
      <c r="G90"/>
      <c r="H90"/>
    </row>
    <row r="91" spans="7:8" ht="15" customHeight="1">
      <c r="G91"/>
      <c r="H91"/>
    </row>
    <row r="92" spans="7:8" ht="15" customHeight="1">
      <c r="G92"/>
      <c r="H92"/>
    </row>
    <row r="93" spans="7:8" ht="15" customHeight="1">
      <c r="G93"/>
      <c r="H93"/>
    </row>
    <row r="94" spans="7:8" ht="15" customHeight="1">
      <c r="G94"/>
      <c r="H94"/>
    </row>
    <row r="95" spans="7:8" ht="15" customHeight="1">
      <c r="G95"/>
      <c r="H95"/>
    </row>
    <row r="96" spans="7:8" ht="15" customHeight="1">
      <c r="G96"/>
      <c r="H96"/>
    </row>
    <row r="97" spans="7:8" ht="15" customHeight="1">
      <c r="G97"/>
      <c r="H97"/>
    </row>
    <row r="98" spans="7:8" ht="15" customHeight="1">
      <c r="G98"/>
      <c r="H98"/>
    </row>
    <row r="99" spans="7:8" ht="15" customHeight="1">
      <c r="G99"/>
      <c r="H99"/>
    </row>
    <row r="100" spans="7:8" ht="15" customHeight="1">
      <c r="G100"/>
      <c r="H100"/>
    </row>
    <row r="101" spans="7:8" ht="15" customHeight="1">
      <c r="G101"/>
      <c r="H101"/>
    </row>
    <row r="102" spans="7:8" ht="15" customHeight="1">
      <c r="G102"/>
      <c r="H102"/>
    </row>
    <row r="103" spans="7:8" ht="15" customHeight="1">
      <c r="G103"/>
      <c r="H103"/>
    </row>
    <row r="104" spans="7:8" ht="15" customHeight="1">
      <c r="G104"/>
      <c r="H104"/>
    </row>
    <row r="105" spans="7:8" ht="15" customHeight="1">
      <c r="G105"/>
      <c r="H105"/>
    </row>
    <row r="106" spans="7:8" ht="15" customHeight="1">
      <c r="G106"/>
      <c r="H106"/>
    </row>
    <row r="107" spans="7:8" ht="15" customHeight="1">
      <c r="G107"/>
      <c r="H107"/>
    </row>
    <row r="108" spans="7:8" ht="15" customHeight="1">
      <c r="G108"/>
      <c r="H108"/>
    </row>
    <row r="109" spans="7:8" ht="15" customHeight="1">
      <c r="G109"/>
      <c r="H109"/>
    </row>
    <row r="110" spans="7:8" ht="15" customHeight="1">
      <c r="G110"/>
      <c r="H110"/>
    </row>
    <row r="111" spans="7:8" ht="15" customHeight="1">
      <c r="G111"/>
      <c r="H111"/>
    </row>
    <row r="112" spans="7:8" ht="15" customHeight="1">
      <c r="G112"/>
      <c r="H112"/>
    </row>
    <row r="113" spans="7:8" ht="15" customHeight="1">
      <c r="G113"/>
      <c r="H113"/>
    </row>
    <row r="114" spans="7:8" ht="15" customHeight="1">
      <c r="G114"/>
      <c r="H114"/>
    </row>
    <row r="115" spans="7:8" ht="15" customHeight="1">
      <c r="G115"/>
      <c r="H115"/>
    </row>
    <row r="116" spans="7:8" ht="15" customHeight="1">
      <c r="G116"/>
      <c r="H116"/>
    </row>
    <row r="117" spans="7:8" ht="15" customHeight="1">
      <c r="G117"/>
      <c r="H117"/>
    </row>
    <row r="118" spans="7:8" ht="15" customHeight="1">
      <c r="G118"/>
      <c r="H118"/>
    </row>
    <row r="119" spans="7:8" ht="15" customHeight="1">
      <c r="G119"/>
      <c r="H119"/>
    </row>
    <row r="120" spans="7:8" ht="15" customHeight="1">
      <c r="G120"/>
      <c r="H120"/>
    </row>
    <row r="121" spans="7:8" ht="15" customHeight="1">
      <c r="G121"/>
      <c r="H121"/>
    </row>
    <row r="122" spans="7:8" ht="15" customHeight="1">
      <c r="G122"/>
      <c r="H122"/>
    </row>
    <row r="123" spans="7:8" ht="15" customHeight="1">
      <c r="G123"/>
      <c r="H123"/>
    </row>
    <row r="124" spans="7:8" ht="15" customHeight="1">
      <c r="G124"/>
      <c r="H124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</sheetData>
  <sheetProtection password="CB89" sheet="1" objects="1" scenarios="1"/>
  <mergeCells count="27">
    <mergeCell ref="A6:C6"/>
    <mergeCell ref="C48:D49"/>
    <mergeCell ref="B11:H11"/>
    <mergeCell ref="B12:H12"/>
    <mergeCell ref="A40:H40"/>
    <mergeCell ref="B10:H10"/>
    <mergeCell ref="C45:D45"/>
    <mergeCell ref="A4:C4"/>
    <mergeCell ref="A7:C7"/>
    <mergeCell ref="B8:H8"/>
    <mergeCell ref="A41:A45"/>
    <mergeCell ref="C41:D41"/>
    <mergeCell ref="C42:D42"/>
    <mergeCell ref="C43:D43"/>
    <mergeCell ref="C44:D44"/>
    <mergeCell ref="B9:H9"/>
    <mergeCell ref="D7:F7"/>
    <mergeCell ref="J18:K18"/>
    <mergeCell ref="J14:K14"/>
    <mergeCell ref="A1:H1"/>
    <mergeCell ref="A2:H2"/>
    <mergeCell ref="A3:H3"/>
    <mergeCell ref="D4:F4"/>
    <mergeCell ref="G4:H7"/>
    <mergeCell ref="D5:F5"/>
    <mergeCell ref="A5:C5"/>
    <mergeCell ref="D6:F6"/>
  </mergeCells>
  <printOptions/>
  <pageMargins left="0.7874015748031497" right="0" top="0.3937007874015748" bottom="0.5511811023622047" header="0" footer="0.3937007874015748"/>
  <pageSetup horizontalDpi="300" verticalDpi="300" orientation="portrait" paperSize="9" scale="90" r:id="rId2"/>
  <headerFooter alignWithMargins="0">
    <oddFooter>&amp;L     2012 PF-Verwendungsnachweis über 1.000 €                                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69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7.57421875" style="86" customWidth="1"/>
    <col min="2" max="2" width="9.28125" style="86" customWidth="1"/>
    <col min="3" max="3" width="11.140625" style="86" customWidth="1"/>
    <col min="4" max="4" width="22.7109375" style="82" customWidth="1"/>
    <col min="5" max="5" width="25.7109375" style="83" customWidth="1"/>
    <col min="6" max="6" width="10.140625" style="87" customWidth="1"/>
    <col min="7" max="7" width="14.7109375" style="88" customWidth="1"/>
    <col min="8" max="8" width="20.7109375" style="78" hidden="1" customWidth="1"/>
    <col min="9" max="9" width="10.8515625" style="79" hidden="1" customWidth="1"/>
    <col min="10" max="10" width="26.57421875" style="0" customWidth="1"/>
    <col min="11" max="16384" width="11.421875" style="79" customWidth="1"/>
  </cols>
  <sheetData>
    <row r="1" spans="1:10" s="73" customFormat="1" ht="60" customHeight="1">
      <c r="A1" s="683" t="s">
        <v>10</v>
      </c>
      <c r="B1" s="684"/>
      <c r="C1" s="684"/>
      <c r="D1" s="684"/>
      <c r="E1" s="684"/>
      <c r="F1" s="684"/>
      <c r="G1" s="685"/>
      <c r="H1" s="72"/>
      <c r="J1"/>
    </row>
    <row r="2" spans="1:10" s="75" customFormat="1" ht="12.75" customHeight="1" thickBot="1">
      <c r="A2" s="686" t="s">
        <v>2</v>
      </c>
      <c r="B2" s="687"/>
      <c r="C2" s="687"/>
      <c r="D2" s="687"/>
      <c r="E2" s="687"/>
      <c r="F2" s="687"/>
      <c r="G2" s="688"/>
      <c r="H2" s="74"/>
      <c r="J2"/>
    </row>
    <row r="3" spans="1:10" s="77" customFormat="1" ht="27.75" customHeight="1" thickBot="1">
      <c r="A3" s="693" t="s">
        <v>62</v>
      </c>
      <c r="B3" s="694"/>
      <c r="C3" s="694"/>
      <c r="D3" s="694"/>
      <c r="E3" s="694"/>
      <c r="F3" s="694"/>
      <c r="G3" s="695"/>
      <c r="H3" s="76"/>
      <c r="J3"/>
    </row>
    <row r="4" spans="1:7" ht="22.5" customHeight="1">
      <c r="A4" s="496" t="s">
        <v>3</v>
      </c>
      <c r="B4" s="499"/>
      <c r="C4" s="696"/>
      <c r="D4" s="714">
        <f>+'V-01'!D4</f>
        <v>0</v>
      </c>
      <c r="E4" s="696"/>
      <c r="F4" s="697" t="s">
        <v>4</v>
      </c>
      <c r="G4" s="698"/>
    </row>
    <row r="5" spans="1:11" ht="22.5" customHeight="1">
      <c r="A5" s="402" t="s">
        <v>5</v>
      </c>
      <c r="B5" s="703"/>
      <c r="C5" s="432"/>
      <c r="D5" s="678">
        <f>+'V-01'!D5</f>
        <v>0</v>
      </c>
      <c r="E5" s="432"/>
      <c r="F5" s="699"/>
      <c r="G5" s="700"/>
      <c r="J5" s="402"/>
      <c r="K5" s="667"/>
    </row>
    <row r="6" spans="1:7" ht="22.5" customHeight="1">
      <c r="A6" s="704" t="s">
        <v>156</v>
      </c>
      <c r="B6" s="482"/>
      <c r="C6" s="680"/>
      <c r="D6" s="679">
        <f>+'V-01'!D6</f>
        <v>0</v>
      </c>
      <c r="E6" s="680"/>
      <c r="F6" s="699"/>
      <c r="G6" s="700"/>
    </row>
    <row r="7" spans="1:7" ht="22.5" customHeight="1" thickBot="1">
      <c r="A7" s="705" t="s">
        <v>37</v>
      </c>
      <c r="B7" s="706"/>
      <c r="C7" s="682"/>
      <c r="D7" s="681">
        <f>+'V-01'!D7</f>
        <v>0</v>
      </c>
      <c r="E7" s="682"/>
      <c r="F7" s="701"/>
      <c r="G7" s="702"/>
    </row>
    <row r="8" spans="1:7" ht="29.25" customHeight="1" thickBot="1">
      <c r="A8" s="689" t="s">
        <v>69</v>
      </c>
      <c r="B8" s="690"/>
      <c r="C8" s="690"/>
      <c r="D8" s="691"/>
      <c r="E8" s="691"/>
      <c r="F8" s="691"/>
      <c r="G8" s="692"/>
    </row>
    <row r="9" spans="1:10" ht="22.5" customHeight="1" thickBot="1">
      <c r="A9" s="100" t="s">
        <v>58</v>
      </c>
      <c r="B9" s="101" t="s">
        <v>59</v>
      </c>
      <c r="C9" s="676" t="s">
        <v>60</v>
      </c>
      <c r="D9" s="715"/>
      <c r="E9" s="716"/>
      <c r="F9" s="676" t="s">
        <v>63</v>
      </c>
      <c r="G9" s="677"/>
      <c r="H9" s="79"/>
      <c r="I9"/>
      <c r="J9" s="79"/>
    </row>
    <row r="10" spans="1:9" ht="30" customHeight="1">
      <c r="A10" s="89">
        <v>1</v>
      </c>
      <c r="B10" s="96" t="s">
        <v>55</v>
      </c>
      <c r="C10" s="709" t="s">
        <v>64</v>
      </c>
      <c r="D10" s="569"/>
      <c r="E10" s="710"/>
      <c r="F10" s="99" t="str">
        <f aca="true" t="shared" si="0" ref="F10:F18">IF(G10&lt;1,"richtig","Prüfen")</f>
        <v>richtig</v>
      </c>
      <c r="G10" s="108">
        <f>IF('V-01'!I36:I36=0,0,1)</f>
        <v>0</v>
      </c>
      <c r="I10" s="80">
        <f>IF(G10&lt;1,1,"0")</f>
        <v>1</v>
      </c>
    </row>
    <row r="11" spans="1:9" ht="36" customHeight="1">
      <c r="A11" s="89">
        <v>2</v>
      </c>
      <c r="B11" s="96" t="s">
        <v>55</v>
      </c>
      <c r="C11" s="711" t="s">
        <v>137</v>
      </c>
      <c r="D11" s="712"/>
      <c r="E11" s="713"/>
      <c r="F11" s="99" t="str">
        <f t="shared" si="0"/>
        <v>richtig</v>
      </c>
      <c r="G11" s="392">
        <f>+'V-07  '!N72</f>
        <v>0</v>
      </c>
      <c r="I11" s="80"/>
    </row>
    <row r="12" spans="1:9" ht="36" customHeight="1">
      <c r="A12" s="89">
        <v>3</v>
      </c>
      <c r="B12" s="96" t="s">
        <v>55</v>
      </c>
      <c r="C12" s="711" t="s">
        <v>138</v>
      </c>
      <c r="D12" s="712"/>
      <c r="E12" s="713"/>
      <c r="F12" s="99" t="str">
        <f t="shared" si="0"/>
        <v>richtig</v>
      </c>
      <c r="G12" s="392">
        <f>+'V-07  '!O72</f>
        <v>0</v>
      </c>
      <c r="I12" s="80"/>
    </row>
    <row r="13" spans="1:9" ht="36" customHeight="1">
      <c r="A13" s="89">
        <v>4</v>
      </c>
      <c r="B13" s="96" t="s">
        <v>55</v>
      </c>
      <c r="C13" s="711" t="s">
        <v>142</v>
      </c>
      <c r="D13" s="712"/>
      <c r="E13" s="713"/>
      <c r="F13" s="99" t="str">
        <f t="shared" si="0"/>
        <v>richtig</v>
      </c>
      <c r="G13" s="109">
        <f>+'V-07  '!L85+'V-07  '!L88</f>
        <v>0</v>
      </c>
      <c r="I13" s="80"/>
    </row>
    <row r="14" spans="1:9" ht="36" customHeight="1">
      <c r="A14" s="89">
        <v>5</v>
      </c>
      <c r="B14" s="96" t="s">
        <v>143</v>
      </c>
      <c r="C14" s="711" t="s">
        <v>144</v>
      </c>
      <c r="D14" s="712"/>
      <c r="E14" s="713"/>
      <c r="F14" s="99" t="str">
        <f t="shared" si="0"/>
        <v>richtig</v>
      </c>
      <c r="G14" s="109">
        <f>+'V-07  '!O74</f>
        <v>0</v>
      </c>
      <c r="I14" s="80"/>
    </row>
    <row r="15" spans="1:9" ht="30" customHeight="1">
      <c r="A15" s="89">
        <v>6</v>
      </c>
      <c r="B15" s="96" t="s">
        <v>56</v>
      </c>
      <c r="C15" s="709" t="s">
        <v>57</v>
      </c>
      <c r="D15" s="569"/>
      <c r="E15" s="710"/>
      <c r="F15" s="99" t="str">
        <f t="shared" si="0"/>
        <v>richtig</v>
      </c>
      <c r="G15" s="108">
        <f>+'V-06 '!J19+'V-06 '!J20</f>
        <v>0</v>
      </c>
      <c r="H15"/>
      <c r="I15" s="80">
        <f>IF(G15&lt;1,1,"0")</f>
        <v>1</v>
      </c>
    </row>
    <row r="16" spans="1:9" ht="30" customHeight="1">
      <c r="A16" s="89">
        <v>7</v>
      </c>
      <c r="B16" s="96" t="s">
        <v>56</v>
      </c>
      <c r="C16" s="709" t="s">
        <v>65</v>
      </c>
      <c r="D16" s="569"/>
      <c r="E16" s="710"/>
      <c r="F16" s="99" t="str">
        <f t="shared" si="0"/>
        <v>richtig</v>
      </c>
      <c r="G16" s="109">
        <f>+'V-06 '!F49</f>
        <v>0</v>
      </c>
      <c r="H16"/>
      <c r="I16" s="80">
        <f>IF(G16&lt;1,1,"0")</f>
        <v>1</v>
      </c>
    </row>
    <row r="17" spans="1:9" ht="30" customHeight="1">
      <c r="A17" s="89">
        <v>8</v>
      </c>
      <c r="B17" s="96" t="s">
        <v>56</v>
      </c>
      <c r="C17" s="709" t="s">
        <v>66</v>
      </c>
      <c r="D17" s="569"/>
      <c r="E17" s="710"/>
      <c r="F17" s="99" t="str">
        <f t="shared" si="0"/>
        <v>richtig</v>
      </c>
      <c r="G17" s="109">
        <f>+'V-06 '!G49</f>
        <v>0</v>
      </c>
      <c r="H17"/>
      <c r="I17" s="80">
        <f>IF(G17&lt;1,1,"0")</f>
        <v>1</v>
      </c>
    </row>
    <row r="18" spans="1:9" ht="30" customHeight="1" thickBot="1">
      <c r="A18" s="102">
        <v>9</v>
      </c>
      <c r="B18" s="269" t="s">
        <v>56</v>
      </c>
      <c r="C18" s="707" t="s">
        <v>67</v>
      </c>
      <c r="D18" s="572"/>
      <c r="E18" s="708"/>
      <c r="F18" s="345" t="str">
        <f t="shared" si="0"/>
        <v>richtig</v>
      </c>
      <c r="G18" s="268">
        <f>+'V-06 '!H49</f>
        <v>0</v>
      </c>
      <c r="H18"/>
      <c r="I18" s="80">
        <f>IF(G18&lt;1,1,"0")</f>
        <v>1</v>
      </c>
    </row>
    <row r="19" spans="1:9" ht="30" customHeight="1">
      <c r="A19" s="9"/>
      <c r="B19" s="81"/>
      <c r="C19" s="81"/>
      <c r="F19"/>
      <c r="G19" s="84"/>
      <c r="H19"/>
      <c r="I19"/>
    </row>
    <row r="20" spans="1:9" ht="30" customHeight="1">
      <c r="A20" s="9"/>
      <c r="B20" s="81"/>
      <c r="C20" s="81"/>
      <c r="F20"/>
      <c r="G20" s="84"/>
      <c r="H20"/>
      <c r="I20"/>
    </row>
    <row r="21" spans="1:9" ht="30" customHeight="1">
      <c r="A21" s="9"/>
      <c r="B21" s="9"/>
      <c r="C21" s="9"/>
      <c r="D21" s="81"/>
      <c r="F21"/>
      <c r="G21" s="84"/>
      <c r="H21"/>
      <c r="I21"/>
    </row>
    <row r="22" spans="1:9" ht="30" customHeight="1">
      <c r="A22" s="9"/>
      <c r="B22" s="9"/>
      <c r="C22" s="9"/>
      <c r="D22" s="81"/>
      <c r="F22"/>
      <c r="G22" s="84"/>
      <c r="H22"/>
      <c r="I22"/>
    </row>
    <row r="23" spans="1:9" ht="30" customHeight="1">
      <c r="A23" s="9"/>
      <c r="B23" s="9"/>
      <c r="C23" s="9"/>
      <c r="D23" s="81"/>
      <c r="F23"/>
      <c r="G23" s="84"/>
      <c r="H23"/>
      <c r="I23"/>
    </row>
    <row r="24" spans="1:9" ht="30" customHeight="1">
      <c r="A24" s="9"/>
      <c r="B24" s="9"/>
      <c r="C24" s="9"/>
      <c r="D24" s="81"/>
      <c r="F24"/>
      <c r="G24" s="84"/>
      <c r="H24"/>
      <c r="I24"/>
    </row>
    <row r="25" spans="1:9" ht="30" customHeight="1">
      <c r="A25" s="9"/>
      <c r="B25" s="9"/>
      <c r="C25" s="9"/>
      <c r="D25" s="81"/>
      <c r="F25"/>
      <c r="G25" s="84"/>
      <c r="H25"/>
      <c r="I25"/>
    </row>
    <row r="26" spans="1:9" ht="30" customHeight="1">
      <c r="A26" s="9"/>
      <c r="B26" s="9"/>
      <c r="C26" s="9"/>
      <c r="D26" s="81"/>
      <c r="F26"/>
      <c r="G26" s="84"/>
      <c r="H26"/>
      <c r="I26"/>
    </row>
    <row r="27" spans="1:9" ht="30" customHeight="1">
      <c r="A27" s="9"/>
      <c r="B27" s="9"/>
      <c r="C27" s="9"/>
      <c r="D27" s="81"/>
      <c r="F27"/>
      <c r="G27" s="84"/>
      <c r="H27"/>
      <c r="I27"/>
    </row>
    <row r="28" spans="1:9" ht="30" customHeight="1">
      <c r="A28" s="9"/>
      <c r="B28" s="9"/>
      <c r="C28" s="9"/>
      <c r="D28" s="81"/>
      <c r="F28"/>
      <c r="G28" s="84"/>
      <c r="H28"/>
      <c r="I28"/>
    </row>
    <row r="29" spans="1:9" ht="30" customHeight="1">
      <c r="A29" s="9"/>
      <c r="B29" s="9"/>
      <c r="C29" s="9"/>
      <c r="D29" s="81"/>
      <c r="F29"/>
      <c r="G29" s="84"/>
      <c r="H29"/>
      <c r="I29"/>
    </row>
    <row r="30" spans="1:9" ht="30" customHeight="1">
      <c r="A30" s="9"/>
      <c r="B30" s="9"/>
      <c r="C30" s="9"/>
      <c r="D30" s="81"/>
      <c r="F30"/>
      <c r="G30" s="84"/>
      <c r="H30"/>
      <c r="I30"/>
    </row>
    <row r="31" spans="1:7" ht="30" customHeight="1">
      <c r="A31" s="9"/>
      <c r="B31" s="9"/>
      <c r="C31" s="9"/>
      <c r="D31" s="81"/>
      <c r="G31" s="84"/>
    </row>
    <row r="32" spans="1:7" ht="30" customHeight="1">
      <c r="A32" s="9"/>
      <c r="B32" s="9"/>
      <c r="C32" s="9"/>
      <c r="D32" s="81"/>
      <c r="G32" s="84"/>
    </row>
    <row r="33" spans="1:7" ht="30" customHeight="1">
      <c r="A33" s="9"/>
      <c r="B33" s="9"/>
      <c r="C33" s="9"/>
      <c r="D33" s="81"/>
      <c r="G33" s="84"/>
    </row>
    <row r="34" spans="1:7" ht="30" customHeight="1">
      <c r="A34" s="9"/>
      <c r="B34" s="9"/>
      <c r="C34" s="9"/>
      <c r="D34" s="81"/>
      <c r="G34" s="84"/>
    </row>
    <row r="35" spans="1:7" ht="30" customHeight="1">
      <c r="A35" s="9"/>
      <c r="B35" s="9"/>
      <c r="C35" s="9"/>
      <c r="D35" s="81"/>
      <c r="G35" s="84"/>
    </row>
    <row r="36" spans="1:7" ht="30" customHeight="1">
      <c r="A36" s="9"/>
      <c r="B36" s="9"/>
      <c r="C36" s="9"/>
      <c r="D36" s="81"/>
      <c r="G36" s="84"/>
    </row>
    <row r="37" spans="1:7" ht="30" customHeight="1">
      <c r="A37" s="9"/>
      <c r="B37" s="9"/>
      <c r="C37" s="9"/>
      <c r="D37" s="81"/>
      <c r="G37" s="84"/>
    </row>
    <row r="38" spans="1:7" ht="30" customHeight="1">
      <c r="A38" s="9"/>
      <c r="B38" s="9"/>
      <c r="C38" s="9"/>
      <c r="D38" s="81"/>
      <c r="G38" s="84"/>
    </row>
    <row r="39" spans="1:7" ht="14.25">
      <c r="A39" s="9"/>
      <c r="B39" s="9"/>
      <c r="C39" s="9"/>
      <c r="D39" s="81"/>
      <c r="G39" s="84"/>
    </row>
    <row r="40" spans="1:7" ht="14.25">
      <c r="A40" s="9"/>
      <c r="B40" s="9"/>
      <c r="C40" s="9"/>
      <c r="D40" s="81"/>
      <c r="G40" s="84"/>
    </row>
    <row r="41" spans="1:7" ht="14.25">
      <c r="A41" s="9"/>
      <c r="B41" s="9"/>
      <c r="C41" s="9"/>
      <c r="D41" s="81"/>
      <c r="G41" s="84"/>
    </row>
    <row r="42" spans="1:7" ht="14.25">
      <c r="A42" s="9"/>
      <c r="B42" s="9"/>
      <c r="C42" s="9"/>
      <c r="D42" s="81"/>
      <c r="G42" s="84"/>
    </row>
    <row r="43" spans="1:7" ht="14.25">
      <c r="A43" s="9"/>
      <c r="B43" s="9"/>
      <c r="C43" s="9"/>
      <c r="D43" s="81"/>
      <c r="G43" s="84"/>
    </row>
    <row r="44" spans="1:7" ht="14.25">
      <c r="A44" s="9"/>
      <c r="B44" s="9"/>
      <c r="C44" s="9"/>
      <c r="D44" s="81"/>
      <c r="G44" s="84"/>
    </row>
    <row r="45" spans="1:7" ht="14.25">
      <c r="A45" s="9"/>
      <c r="B45" s="9"/>
      <c r="C45" s="9"/>
      <c r="D45" s="81"/>
      <c r="G45" s="84"/>
    </row>
    <row r="46" spans="1:7" ht="14.25">
      <c r="A46" s="9"/>
      <c r="B46" s="9"/>
      <c r="C46" s="9"/>
      <c r="D46" s="81"/>
      <c r="G46" s="84"/>
    </row>
    <row r="47" spans="1:7" ht="14.25">
      <c r="A47" s="9"/>
      <c r="B47" s="9"/>
      <c r="C47" s="9"/>
      <c r="E47" s="83"/>
      <c r="G47" s="84"/>
    </row>
    <row r="48" spans="1:7" ht="14.25">
      <c r="A48" s="9"/>
      <c r="B48" s="9"/>
      <c r="C48" s="9"/>
      <c r="E48" s="83"/>
      <c r="G48" s="84"/>
    </row>
    <row r="49" spans="1:7" ht="14.25">
      <c r="A49" s="9"/>
      <c r="B49" s="9"/>
      <c r="C49" s="9"/>
      <c r="E49" s="83"/>
      <c r="G49" s="84"/>
    </row>
    <row r="50" spans="1:7" ht="14.25">
      <c r="A50" s="9"/>
      <c r="B50" s="9"/>
      <c r="C50" s="9"/>
      <c r="E50" s="83"/>
      <c r="G50" s="84"/>
    </row>
    <row r="51" spans="1:7" ht="14.25">
      <c r="A51" s="9"/>
      <c r="B51" s="9"/>
      <c r="C51" s="9"/>
      <c r="E51" s="83"/>
      <c r="G51" s="84"/>
    </row>
    <row r="52" spans="1:7" ht="14.25">
      <c r="A52" s="9"/>
      <c r="B52" s="9"/>
      <c r="C52" s="9"/>
      <c r="E52" s="83"/>
      <c r="G52" s="84"/>
    </row>
    <row r="53" spans="1:7" ht="14.25">
      <c r="A53" s="9"/>
      <c r="B53" s="9"/>
      <c r="C53" s="9"/>
      <c r="E53" s="83"/>
      <c r="G53" s="84"/>
    </row>
    <row r="54" spans="1:7" ht="14.25">
      <c r="A54" s="9"/>
      <c r="B54" s="9"/>
      <c r="C54" s="9"/>
      <c r="E54" s="83"/>
      <c r="G54" s="84"/>
    </row>
    <row r="55" spans="1:7" ht="14.25">
      <c r="A55" s="9"/>
      <c r="B55" s="9"/>
      <c r="C55" s="9"/>
      <c r="E55" s="83"/>
      <c r="G55" s="84"/>
    </row>
    <row r="56" spans="1:7" ht="14.25">
      <c r="A56" s="9"/>
      <c r="B56" s="9"/>
      <c r="C56" s="9"/>
      <c r="E56" s="83"/>
      <c r="G56" s="84"/>
    </row>
    <row r="57" spans="1:7" ht="14.25">
      <c r="A57" s="9"/>
      <c r="B57" s="9"/>
      <c r="C57" s="9"/>
      <c r="E57" s="83"/>
      <c r="G57" s="84"/>
    </row>
    <row r="58" spans="1:7" ht="14.25">
      <c r="A58" s="9"/>
      <c r="B58" s="9"/>
      <c r="C58" s="9"/>
      <c r="E58" s="83"/>
      <c r="G58" s="84"/>
    </row>
    <row r="59" spans="1:7" ht="14.25">
      <c r="A59" s="9"/>
      <c r="B59" s="9"/>
      <c r="C59" s="9"/>
      <c r="E59" s="83"/>
      <c r="G59" s="84"/>
    </row>
    <row r="60" spans="1:7" ht="14.25">
      <c r="A60" s="9"/>
      <c r="B60" s="9"/>
      <c r="C60" s="9"/>
      <c r="E60" s="83"/>
      <c r="G60" s="84"/>
    </row>
    <row r="61" spans="1:7" ht="14.25">
      <c r="A61" s="9"/>
      <c r="B61" s="9"/>
      <c r="C61" s="9"/>
      <c r="E61" s="83"/>
      <c r="G61" s="84"/>
    </row>
    <row r="62" spans="1:7" ht="14.25">
      <c r="A62" s="9"/>
      <c r="B62" s="9"/>
      <c r="C62" s="9"/>
      <c r="E62" s="83"/>
      <c r="G62" s="84"/>
    </row>
    <row r="63" spans="1:7" ht="14.25">
      <c r="A63" s="9"/>
      <c r="B63" s="9"/>
      <c r="C63" s="9"/>
      <c r="E63" s="83"/>
      <c r="G63" s="84"/>
    </row>
    <row r="64" spans="1:7" ht="14.25">
      <c r="A64" s="9"/>
      <c r="B64" s="9"/>
      <c r="C64" s="9"/>
      <c r="E64" s="83"/>
      <c r="G64" s="84"/>
    </row>
    <row r="65" spans="1:7" ht="14.25">
      <c r="A65" s="9"/>
      <c r="B65" s="9"/>
      <c r="C65" s="9"/>
      <c r="E65" s="83"/>
      <c r="G65" s="84"/>
    </row>
    <row r="66" spans="1:7" ht="14.25">
      <c r="A66" s="9"/>
      <c r="B66" s="9"/>
      <c r="C66" s="9"/>
      <c r="E66" s="83"/>
      <c r="G66" s="84"/>
    </row>
    <row r="67" spans="1:7" ht="14.25">
      <c r="A67" s="9"/>
      <c r="B67" s="9"/>
      <c r="C67" s="9"/>
      <c r="E67" s="83"/>
      <c r="G67" s="84"/>
    </row>
    <row r="68" spans="1:7" ht="14.25">
      <c r="A68" s="9"/>
      <c r="B68" s="9"/>
      <c r="C68" s="9"/>
      <c r="E68" s="83"/>
      <c r="G68" s="84"/>
    </row>
    <row r="69" spans="1:7" ht="14.25">
      <c r="A69" s="9"/>
      <c r="B69" s="9"/>
      <c r="C69" s="9"/>
      <c r="E69" s="83"/>
      <c r="G69" s="84"/>
    </row>
    <row r="70" spans="1:7" ht="14.25">
      <c r="A70" s="9"/>
      <c r="B70" s="9"/>
      <c r="C70" s="9"/>
      <c r="E70" s="85"/>
      <c r="G70" s="84"/>
    </row>
    <row r="71" spans="1:7" ht="14.25">
      <c r="A71" s="9"/>
      <c r="B71" s="9"/>
      <c r="C71" s="9"/>
      <c r="E71" s="85"/>
      <c r="G71" s="84"/>
    </row>
    <row r="72" spans="1:7" ht="14.25">
      <c r="A72" s="9"/>
      <c r="B72" s="9"/>
      <c r="C72" s="9"/>
      <c r="E72" s="85"/>
      <c r="G72" s="84"/>
    </row>
    <row r="73" spans="1:7" ht="14.25">
      <c r="A73" s="9"/>
      <c r="B73" s="9"/>
      <c r="C73" s="9"/>
      <c r="E73" s="85"/>
      <c r="G73" s="84"/>
    </row>
    <row r="74" spans="1:7" ht="14.25">
      <c r="A74" s="9"/>
      <c r="B74" s="9"/>
      <c r="C74" s="9"/>
      <c r="E74" s="85"/>
      <c r="G74" s="84"/>
    </row>
    <row r="75" spans="1:7" ht="14.25">
      <c r="A75" s="9"/>
      <c r="B75" s="9"/>
      <c r="C75" s="9"/>
      <c r="E75" s="85"/>
      <c r="G75" s="84"/>
    </row>
    <row r="76" spans="1:7" ht="14.25">
      <c r="A76" s="9"/>
      <c r="B76" s="9"/>
      <c r="C76" s="9"/>
      <c r="E76" s="85"/>
      <c r="G76" s="84"/>
    </row>
    <row r="77" spans="1:7" ht="14.25">
      <c r="A77" s="9"/>
      <c r="B77" s="9"/>
      <c r="C77" s="9"/>
      <c r="E77" s="85"/>
      <c r="G77" s="84"/>
    </row>
    <row r="78" spans="1:7" ht="14.25">
      <c r="A78" s="9"/>
      <c r="B78" s="9"/>
      <c r="C78" s="9"/>
      <c r="E78" s="85"/>
      <c r="G78" s="84"/>
    </row>
    <row r="79" spans="1:7" ht="14.25">
      <c r="A79" s="9"/>
      <c r="B79" s="9"/>
      <c r="C79" s="9"/>
      <c r="E79" s="85"/>
      <c r="G79" s="84"/>
    </row>
    <row r="80" spans="1:7" ht="14.25">
      <c r="A80" s="9"/>
      <c r="B80" s="9"/>
      <c r="C80" s="9"/>
      <c r="E80" s="85"/>
      <c r="G80" s="84"/>
    </row>
    <row r="81" spans="1:7" ht="14.25">
      <c r="A81" s="9"/>
      <c r="B81" s="9"/>
      <c r="C81" s="9"/>
      <c r="E81" s="85"/>
      <c r="G81" s="84"/>
    </row>
    <row r="82" spans="1:7" ht="14.25">
      <c r="A82" s="9"/>
      <c r="B82" s="9"/>
      <c r="C82" s="9"/>
      <c r="E82" s="85"/>
      <c r="G82" s="84"/>
    </row>
    <row r="83" spans="1:7" ht="14.25">
      <c r="A83" s="9"/>
      <c r="B83" s="9"/>
      <c r="C83" s="9"/>
      <c r="E83" s="85"/>
      <c r="G83" s="84"/>
    </row>
    <row r="84" spans="1:7" ht="14.25">
      <c r="A84" s="9"/>
      <c r="B84" s="9"/>
      <c r="C84" s="9"/>
      <c r="E84" s="85"/>
      <c r="G84" s="84"/>
    </row>
    <row r="85" spans="1:7" ht="14.25">
      <c r="A85" s="9"/>
      <c r="B85" s="9"/>
      <c r="C85" s="9"/>
      <c r="E85" s="85"/>
      <c r="G85" s="84"/>
    </row>
    <row r="86" spans="1:7" ht="14.25">
      <c r="A86" s="9"/>
      <c r="B86" s="9"/>
      <c r="C86" s="9"/>
      <c r="E86" s="85"/>
      <c r="G86" s="84"/>
    </row>
    <row r="87" spans="1:7" ht="14.25">
      <c r="A87" s="9"/>
      <c r="B87" s="9"/>
      <c r="C87" s="9"/>
      <c r="E87" s="85"/>
      <c r="G87" s="84"/>
    </row>
    <row r="88" spans="1:7" ht="14.25">
      <c r="A88" s="9"/>
      <c r="B88" s="9"/>
      <c r="C88" s="9"/>
      <c r="E88" s="85"/>
      <c r="G88" s="84"/>
    </row>
    <row r="89" spans="1:7" ht="14.25">
      <c r="A89" s="9"/>
      <c r="B89" s="9"/>
      <c r="C89" s="9"/>
      <c r="E89" s="85"/>
      <c r="G89" s="84"/>
    </row>
    <row r="90" spans="1:7" ht="14.25">
      <c r="A90" s="9"/>
      <c r="B90" s="9"/>
      <c r="C90" s="9"/>
      <c r="E90" s="85"/>
      <c r="G90" s="84"/>
    </row>
    <row r="91" spans="1:7" ht="14.25">
      <c r="A91" s="9"/>
      <c r="B91" s="9"/>
      <c r="C91" s="9"/>
      <c r="E91" s="85"/>
      <c r="G91" s="84"/>
    </row>
    <row r="92" spans="1:7" ht="14.25">
      <c r="A92" s="9"/>
      <c r="B92" s="9"/>
      <c r="C92" s="9"/>
      <c r="E92" s="85"/>
      <c r="G92" s="84"/>
    </row>
    <row r="93" spans="1:7" ht="14.25">
      <c r="A93" s="9"/>
      <c r="B93" s="9"/>
      <c r="C93" s="9"/>
      <c r="E93" s="85"/>
      <c r="G93" s="84"/>
    </row>
    <row r="94" spans="1:7" ht="14.25">
      <c r="A94" s="9"/>
      <c r="B94" s="9"/>
      <c r="C94" s="9"/>
      <c r="E94" s="85"/>
      <c r="G94" s="84"/>
    </row>
    <row r="95" spans="1:7" ht="14.25">
      <c r="A95" s="9"/>
      <c r="B95" s="9"/>
      <c r="C95" s="9"/>
      <c r="E95" s="85"/>
      <c r="G95" s="84"/>
    </row>
    <row r="96" spans="1:7" ht="14.25">
      <c r="A96" s="9"/>
      <c r="B96" s="9"/>
      <c r="C96" s="9"/>
      <c r="E96" s="85"/>
      <c r="G96" s="84"/>
    </row>
    <row r="97" spans="1:7" ht="14.25">
      <c r="A97" s="9"/>
      <c r="B97" s="9"/>
      <c r="C97" s="9"/>
      <c r="E97" s="85"/>
      <c r="G97" s="84"/>
    </row>
    <row r="98" spans="1:7" ht="14.25">
      <c r="A98" s="9"/>
      <c r="B98" s="9"/>
      <c r="C98" s="9"/>
      <c r="E98" s="85"/>
      <c r="G98" s="84"/>
    </row>
    <row r="99" spans="1:7" ht="14.25">
      <c r="A99" s="9"/>
      <c r="B99" s="9"/>
      <c r="C99" s="9"/>
      <c r="E99" s="85"/>
      <c r="G99" s="84"/>
    </row>
    <row r="100" spans="1:7" ht="14.25">
      <c r="A100" s="9"/>
      <c r="B100" s="9"/>
      <c r="C100" s="9"/>
      <c r="E100" s="85"/>
      <c r="G100" s="84"/>
    </row>
    <row r="101" spans="1:7" ht="14.25">
      <c r="A101" s="9"/>
      <c r="B101" s="9"/>
      <c r="C101" s="9"/>
      <c r="E101" s="85"/>
      <c r="G101" s="84"/>
    </row>
    <row r="102" spans="1:7" ht="14.25">
      <c r="A102" s="9"/>
      <c r="B102" s="9"/>
      <c r="C102" s="9"/>
      <c r="E102" s="85"/>
      <c r="G102" s="84"/>
    </row>
    <row r="103" spans="1:7" ht="14.25">
      <c r="A103" s="9"/>
      <c r="B103" s="9"/>
      <c r="C103" s="9"/>
      <c r="E103" s="85"/>
      <c r="G103" s="84"/>
    </row>
    <row r="104" spans="1:7" ht="14.25">
      <c r="A104" s="9"/>
      <c r="B104" s="9"/>
      <c r="C104" s="9"/>
      <c r="E104" s="85"/>
      <c r="G104" s="84"/>
    </row>
    <row r="105" spans="1:7" ht="14.25">
      <c r="A105" s="9"/>
      <c r="B105" s="9"/>
      <c r="C105" s="9"/>
      <c r="E105" s="85"/>
      <c r="G105" s="84"/>
    </row>
    <row r="106" spans="1:7" ht="14.25">
      <c r="A106" s="9"/>
      <c r="B106" s="9"/>
      <c r="C106" s="9"/>
      <c r="E106" s="85"/>
      <c r="G106" s="84"/>
    </row>
    <row r="107" spans="1:7" ht="14.25">
      <c r="A107" s="9"/>
      <c r="B107" s="9"/>
      <c r="C107" s="9"/>
      <c r="E107" s="85"/>
      <c r="G107" s="84"/>
    </row>
    <row r="108" spans="1:7" ht="14.25">
      <c r="A108" s="9"/>
      <c r="B108" s="9"/>
      <c r="C108" s="9"/>
      <c r="E108" s="85"/>
      <c r="G108" s="84"/>
    </row>
    <row r="109" spans="1:7" ht="14.25">
      <c r="A109" s="9"/>
      <c r="B109" s="9"/>
      <c r="C109" s="9"/>
      <c r="E109" s="85"/>
      <c r="G109" s="84"/>
    </row>
    <row r="110" spans="1:7" ht="14.25">
      <c r="A110" s="9"/>
      <c r="B110" s="9"/>
      <c r="C110" s="9"/>
      <c r="E110" s="85"/>
      <c r="G110" s="84"/>
    </row>
    <row r="111" spans="1:7" ht="14.25">
      <c r="A111" s="9"/>
      <c r="B111" s="9"/>
      <c r="C111" s="9"/>
      <c r="E111" s="85"/>
      <c r="G111" s="84"/>
    </row>
    <row r="112" spans="1:7" ht="14.25">
      <c r="A112" s="9"/>
      <c r="B112" s="9"/>
      <c r="C112" s="9"/>
      <c r="E112" s="85"/>
      <c r="G112" s="84"/>
    </row>
    <row r="113" spans="1:7" ht="14.25">
      <c r="A113" s="9"/>
      <c r="B113" s="9"/>
      <c r="C113" s="9"/>
      <c r="E113" s="85"/>
      <c r="G113" s="84"/>
    </row>
    <row r="114" spans="1:7" ht="14.25">
      <c r="A114" s="9"/>
      <c r="B114" s="9"/>
      <c r="C114" s="9"/>
      <c r="E114" s="85"/>
      <c r="G114" s="84"/>
    </row>
    <row r="115" spans="1:7" ht="14.25">
      <c r="A115" s="9"/>
      <c r="B115" s="9"/>
      <c r="C115" s="9"/>
      <c r="E115" s="85"/>
      <c r="G115" s="84"/>
    </row>
    <row r="116" spans="1:7" ht="14.25">
      <c r="A116" s="9"/>
      <c r="B116" s="9"/>
      <c r="C116" s="9"/>
      <c r="E116" s="85"/>
      <c r="G116" s="84"/>
    </row>
    <row r="117" spans="1:7" ht="14.25">
      <c r="A117" s="9"/>
      <c r="B117" s="9"/>
      <c r="C117" s="9"/>
      <c r="E117" s="85"/>
      <c r="G117" s="84"/>
    </row>
    <row r="118" spans="1:7" ht="14.25">
      <c r="A118" s="9"/>
      <c r="B118" s="9"/>
      <c r="C118" s="9"/>
      <c r="E118" s="85"/>
      <c r="G118" s="84"/>
    </row>
    <row r="119" spans="1:7" ht="14.25">
      <c r="A119" s="9"/>
      <c r="B119" s="9"/>
      <c r="C119" s="9"/>
      <c r="E119" s="85"/>
      <c r="G119" s="84"/>
    </row>
    <row r="120" spans="1:7" ht="14.25">
      <c r="A120" s="9"/>
      <c r="B120" s="9"/>
      <c r="C120" s="9"/>
      <c r="E120" s="85"/>
      <c r="G120" s="84"/>
    </row>
    <row r="121" spans="1:7" ht="14.25">
      <c r="A121" s="9"/>
      <c r="B121" s="9"/>
      <c r="C121" s="9"/>
      <c r="E121" s="85"/>
      <c r="G121" s="84"/>
    </row>
    <row r="122" spans="1:7" ht="14.25">
      <c r="A122" s="9"/>
      <c r="B122" s="9"/>
      <c r="C122" s="9"/>
      <c r="E122" s="85"/>
      <c r="G122" s="84"/>
    </row>
    <row r="123" spans="1:7" ht="14.25">
      <c r="A123" s="9"/>
      <c r="B123" s="9"/>
      <c r="C123" s="9"/>
      <c r="E123" s="85"/>
      <c r="G123" s="84"/>
    </row>
    <row r="124" spans="1:7" ht="14.25">
      <c r="A124" s="9"/>
      <c r="B124" s="9"/>
      <c r="C124" s="9"/>
      <c r="E124" s="85"/>
      <c r="G124" s="84"/>
    </row>
    <row r="125" spans="1:7" ht="14.25">
      <c r="A125" s="9"/>
      <c r="B125" s="9"/>
      <c r="C125" s="9"/>
      <c r="E125" s="85"/>
      <c r="G125" s="84"/>
    </row>
    <row r="126" spans="1:7" ht="14.25">
      <c r="A126" s="9"/>
      <c r="B126" s="9"/>
      <c r="C126" s="9"/>
      <c r="E126" s="85"/>
      <c r="G126" s="84"/>
    </row>
    <row r="127" spans="1:7" ht="14.25">
      <c r="A127" s="9"/>
      <c r="B127" s="9"/>
      <c r="C127" s="9"/>
      <c r="E127" s="85"/>
      <c r="G127" s="84"/>
    </row>
    <row r="128" spans="1:7" ht="14.25">
      <c r="A128" s="9"/>
      <c r="B128" s="9"/>
      <c r="C128" s="9"/>
      <c r="E128" s="85"/>
      <c r="G128" s="84"/>
    </row>
    <row r="129" spans="1:7" ht="14.25">
      <c r="A129" s="9"/>
      <c r="B129" s="9"/>
      <c r="C129" s="9"/>
      <c r="E129" s="85"/>
      <c r="G129" s="84"/>
    </row>
    <row r="130" spans="1:7" ht="14.25">
      <c r="A130" s="9"/>
      <c r="B130" s="9"/>
      <c r="C130" s="9"/>
      <c r="E130" s="85"/>
      <c r="G130" s="84"/>
    </row>
    <row r="131" spans="1:7" ht="14.25">
      <c r="A131" s="9"/>
      <c r="B131" s="9"/>
      <c r="C131" s="9"/>
      <c r="E131" s="85"/>
      <c r="G131" s="84"/>
    </row>
    <row r="132" spans="1:7" ht="14.25">
      <c r="A132" s="9"/>
      <c r="B132" s="9"/>
      <c r="C132" s="9"/>
      <c r="E132" s="85"/>
      <c r="G132" s="84"/>
    </row>
    <row r="133" spans="1:7" ht="14.25">
      <c r="A133" s="9"/>
      <c r="B133" s="9"/>
      <c r="C133" s="9"/>
      <c r="E133" s="85"/>
      <c r="G133" s="84"/>
    </row>
    <row r="134" spans="1:7" ht="14.25">
      <c r="A134" s="9"/>
      <c r="B134" s="9"/>
      <c r="C134" s="9"/>
      <c r="E134" s="85"/>
      <c r="G134" s="84"/>
    </row>
    <row r="135" spans="1:7" ht="14.25">
      <c r="A135" s="9"/>
      <c r="B135" s="9"/>
      <c r="C135" s="9"/>
      <c r="E135" s="85"/>
      <c r="G135" s="84"/>
    </row>
    <row r="136" spans="1:7" ht="14.25">
      <c r="A136" s="9"/>
      <c r="B136" s="9"/>
      <c r="C136" s="9"/>
      <c r="E136" s="85"/>
      <c r="G136" s="84"/>
    </row>
    <row r="137" spans="1:7" ht="14.25">
      <c r="A137" s="9"/>
      <c r="B137" s="9"/>
      <c r="C137" s="9"/>
      <c r="E137" s="85"/>
      <c r="G137" s="84"/>
    </row>
    <row r="138" spans="1:7" ht="14.25">
      <c r="A138" s="9"/>
      <c r="B138" s="9"/>
      <c r="C138" s="9"/>
      <c r="E138" s="85"/>
      <c r="G138" s="84"/>
    </row>
    <row r="139" spans="1:7" ht="14.25">
      <c r="A139" s="9"/>
      <c r="B139" s="9"/>
      <c r="C139" s="9"/>
      <c r="E139" s="85"/>
      <c r="G139" s="84"/>
    </row>
    <row r="140" spans="1:7" ht="14.25">
      <c r="A140" s="9"/>
      <c r="B140" s="9"/>
      <c r="C140" s="9"/>
      <c r="E140" s="85"/>
      <c r="G140" s="84"/>
    </row>
    <row r="141" spans="1:7" ht="14.25">
      <c r="A141" s="9"/>
      <c r="B141" s="9"/>
      <c r="C141" s="9"/>
      <c r="E141" s="85"/>
      <c r="G141" s="84"/>
    </row>
    <row r="142" spans="1:7" ht="14.25">
      <c r="A142" s="9"/>
      <c r="B142" s="9"/>
      <c r="C142" s="9"/>
      <c r="E142" s="85"/>
      <c r="G142" s="84"/>
    </row>
    <row r="143" spans="1:7" ht="14.25">
      <c r="A143" s="9"/>
      <c r="B143" s="9"/>
      <c r="C143" s="9"/>
      <c r="E143" s="85"/>
      <c r="G143" s="84"/>
    </row>
    <row r="144" spans="1:7" ht="14.25">
      <c r="A144" s="9"/>
      <c r="B144" s="9"/>
      <c r="C144" s="9"/>
      <c r="E144" s="85"/>
      <c r="G144" s="84"/>
    </row>
    <row r="145" spans="1:7" ht="14.25">
      <c r="A145" s="9"/>
      <c r="B145" s="9"/>
      <c r="C145" s="9"/>
      <c r="E145" s="85"/>
      <c r="G145" s="84"/>
    </row>
    <row r="146" spans="1:7" ht="14.25">
      <c r="A146" s="9"/>
      <c r="B146" s="9"/>
      <c r="C146" s="9"/>
      <c r="E146" s="85"/>
      <c r="G146" s="84"/>
    </row>
    <row r="147" spans="1:7" ht="14.25">
      <c r="A147" s="9"/>
      <c r="B147" s="9"/>
      <c r="C147" s="9"/>
      <c r="E147" s="85"/>
      <c r="G147" s="84"/>
    </row>
    <row r="148" spans="1:7" ht="14.25">
      <c r="A148" s="9"/>
      <c r="B148" s="9"/>
      <c r="C148" s="9"/>
      <c r="E148" s="85"/>
      <c r="G148" s="84"/>
    </row>
    <row r="149" spans="1:7" ht="14.25">
      <c r="A149" s="9"/>
      <c r="B149" s="9"/>
      <c r="C149" s="9"/>
      <c r="E149" s="85"/>
      <c r="G149" s="84"/>
    </row>
    <row r="150" spans="1:7" ht="14.25">
      <c r="A150" s="9"/>
      <c r="B150" s="9"/>
      <c r="C150" s="9"/>
      <c r="E150" s="85"/>
      <c r="G150" s="84"/>
    </row>
    <row r="151" spans="1:7" ht="14.25">
      <c r="A151" s="9"/>
      <c r="B151" s="9"/>
      <c r="C151" s="9"/>
      <c r="E151" s="85"/>
      <c r="G151" s="84"/>
    </row>
    <row r="152" spans="1:7" ht="14.25">
      <c r="A152" s="9"/>
      <c r="B152" s="9"/>
      <c r="C152" s="9"/>
      <c r="E152" s="85"/>
      <c r="G152" s="84"/>
    </row>
    <row r="153" spans="1:7" ht="14.25">
      <c r="A153" s="9"/>
      <c r="B153" s="9"/>
      <c r="C153" s="9"/>
      <c r="E153" s="85"/>
      <c r="G153" s="84"/>
    </row>
    <row r="154" spans="1:7" ht="14.25">
      <c r="A154" s="9"/>
      <c r="B154" s="9"/>
      <c r="C154" s="9"/>
      <c r="E154" s="85"/>
      <c r="G154" s="84"/>
    </row>
    <row r="155" spans="1:7" ht="14.25">
      <c r="A155" s="9"/>
      <c r="B155" s="9"/>
      <c r="C155" s="9"/>
      <c r="E155" s="85"/>
      <c r="G155" s="84"/>
    </row>
    <row r="156" spans="1:7" ht="14.25">
      <c r="A156" s="9"/>
      <c r="B156" s="9"/>
      <c r="C156" s="9"/>
      <c r="E156" s="85"/>
      <c r="G156" s="84"/>
    </row>
    <row r="157" spans="1:7" ht="14.25">
      <c r="A157" s="9"/>
      <c r="B157" s="9"/>
      <c r="C157" s="9"/>
      <c r="E157" s="85"/>
      <c r="G157" s="84"/>
    </row>
    <row r="158" spans="1:7" ht="14.25">
      <c r="A158" s="9"/>
      <c r="B158" s="9"/>
      <c r="C158" s="9"/>
      <c r="E158" s="85"/>
      <c r="G158" s="84"/>
    </row>
    <row r="159" spans="1:7" ht="14.25">
      <c r="A159" s="9"/>
      <c r="B159" s="9"/>
      <c r="C159" s="9"/>
      <c r="E159" s="85"/>
      <c r="G159" s="84"/>
    </row>
    <row r="160" spans="1:7" ht="14.25">
      <c r="A160" s="9"/>
      <c r="B160" s="9"/>
      <c r="C160" s="9"/>
      <c r="E160" s="85"/>
      <c r="G160" s="84"/>
    </row>
    <row r="161" spans="1:7" ht="14.25">
      <c r="A161" s="9"/>
      <c r="B161" s="9"/>
      <c r="C161" s="9"/>
      <c r="E161" s="85"/>
      <c r="G161" s="84"/>
    </row>
    <row r="162" spans="1:7" ht="14.25">
      <c r="A162" s="9"/>
      <c r="B162" s="9"/>
      <c r="C162" s="9"/>
      <c r="E162" s="85"/>
      <c r="G162" s="84"/>
    </row>
    <row r="163" spans="1:7" ht="14.25">
      <c r="A163" s="9"/>
      <c r="B163" s="9"/>
      <c r="C163" s="9"/>
      <c r="E163" s="85"/>
      <c r="G163" s="84"/>
    </row>
    <row r="164" spans="1:7" ht="14.25">
      <c r="A164" s="9"/>
      <c r="B164" s="9"/>
      <c r="C164" s="9"/>
      <c r="E164" s="85"/>
      <c r="G164" s="84"/>
    </row>
    <row r="165" spans="1:7" ht="14.25">
      <c r="A165" s="9"/>
      <c r="B165" s="9"/>
      <c r="C165" s="9"/>
      <c r="E165" s="85"/>
      <c r="G165" s="84"/>
    </row>
    <row r="166" spans="1:7" ht="14.25">
      <c r="A166" s="9"/>
      <c r="B166" s="9"/>
      <c r="C166" s="9"/>
      <c r="E166" s="85"/>
      <c r="G166" s="84"/>
    </row>
    <row r="167" spans="1:7" ht="14.25">
      <c r="A167" s="9"/>
      <c r="B167" s="9"/>
      <c r="C167" s="9"/>
      <c r="E167" s="85"/>
      <c r="G167" s="84"/>
    </row>
    <row r="168" spans="1:7" ht="14.25">
      <c r="A168" s="9"/>
      <c r="B168" s="9"/>
      <c r="C168" s="9"/>
      <c r="E168" s="85"/>
      <c r="G168" s="84"/>
    </row>
    <row r="169" spans="1:7" ht="14.25">
      <c r="A169" s="9"/>
      <c r="B169" s="9"/>
      <c r="C169" s="9"/>
      <c r="E169" s="85"/>
      <c r="G169" s="84"/>
    </row>
    <row r="170" spans="1:7" ht="14.25">
      <c r="A170" s="9"/>
      <c r="B170" s="9"/>
      <c r="C170" s="9"/>
      <c r="E170" s="85"/>
      <c r="G170" s="84"/>
    </row>
    <row r="171" spans="1:7" ht="14.25">
      <c r="A171" s="9"/>
      <c r="B171" s="9"/>
      <c r="C171" s="9"/>
      <c r="E171" s="85"/>
      <c r="G171" s="84"/>
    </row>
    <row r="172" spans="1:7" ht="14.25">
      <c r="A172" s="9"/>
      <c r="B172" s="9"/>
      <c r="C172" s="9"/>
      <c r="E172" s="85"/>
      <c r="G172" s="84"/>
    </row>
    <row r="173" spans="1:7" ht="14.25">
      <c r="A173" s="9"/>
      <c r="B173" s="9"/>
      <c r="C173" s="9"/>
      <c r="E173" s="85"/>
      <c r="G173" s="84"/>
    </row>
    <row r="174" spans="1:7" ht="14.25">
      <c r="A174" s="9"/>
      <c r="B174" s="9"/>
      <c r="C174" s="9"/>
      <c r="E174" s="85"/>
      <c r="G174" s="84"/>
    </row>
    <row r="175" spans="1:7" ht="14.25">
      <c r="A175" s="9"/>
      <c r="B175" s="9"/>
      <c r="C175" s="9"/>
      <c r="E175" s="85"/>
      <c r="G175" s="84"/>
    </row>
    <row r="176" spans="1:7" ht="14.25">
      <c r="A176" s="9"/>
      <c r="B176" s="9"/>
      <c r="C176" s="9"/>
      <c r="E176" s="85"/>
      <c r="G176" s="84"/>
    </row>
    <row r="177" spans="1:7" ht="14.25">
      <c r="A177" s="9"/>
      <c r="B177" s="9"/>
      <c r="C177" s="9"/>
      <c r="E177" s="85"/>
      <c r="G177" s="84"/>
    </row>
    <row r="178" spans="1:7" ht="14.25">
      <c r="A178" s="9"/>
      <c r="B178" s="9"/>
      <c r="C178" s="9"/>
      <c r="E178" s="85"/>
      <c r="G178" s="84"/>
    </row>
    <row r="179" spans="1:7" ht="14.25">
      <c r="A179" s="9"/>
      <c r="B179" s="9"/>
      <c r="C179" s="9"/>
      <c r="E179" s="85"/>
      <c r="G179" s="84"/>
    </row>
    <row r="180" spans="1:7" ht="14.25">
      <c r="A180" s="9"/>
      <c r="B180" s="9"/>
      <c r="C180" s="9"/>
      <c r="E180" s="85"/>
      <c r="G180" s="84"/>
    </row>
    <row r="181" spans="1:7" ht="14.25">
      <c r="A181" s="9"/>
      <c r="B181" s="9"/>
      <c r="C181" s="9"/>
      <c r="E181" s="85"/>
      <c r="G181" s="84"/>
    </row>
    <row r="182" spans="1:7" ht="14.25">
      <c r="A182" s="9"/>
      <c r="B182" s="9"/>
      <c r="C182" s="9"/>
      <c r="E182" s="85"/>
      <c r="G182" s="84"/>
    </row>
    <row r="183" spans="1:7" ht="14.25">
      <c r="A183" s="9"/>
      <c r="B183" s="9"/>
      <c r="C183" s="9"/>
      <c r="E183" s="85"/>
      <c r="G183" s="84"/>
    </row>
    <row r="184" spans="1:7" ht="14.25">
      <c r="A184" s="9"/>
      <c r="B184" s="9"/>
      <c r="C184" s="9"/>
      <c r="E184" s="85"/>
      <c r="G184" s="84"/>
    </row>
    <row r="185" spans="1:7" ht="14.25">
      <c r="A185" s="9"/>
      <c r="B185" s="9"/>
      <c r="C185" s="9"/>
      <c r="E185" s="85"/>
      <c r="G185" s="84"/>
    </row>
    <row r="186" spans="1:7" ht="14.25">
      <c r="A186" s="9"/>
      <c r="B186" s="9"/>
      <c r="C186" s="9"/>
      <c r="E186" s="85"/>
      <c r="G186" s="84"/>
    </row>
    <row r="187" spans="1:7" ht="14.25">
      <c r="A187" s="9"/>
      <c r="B187" s="9"/>
      <c r="C187" s="9"/>
      <c r="E187" s="85"/>
      <c r="G187" s="84"/>
    </row>
    <row r="188" spans="1:7" ht="14.25">
      <c r="A188" s="9"/>
      <c r="B188" s="9"/>
      <c r="C188" s="9"/>
      <c r="E188" s="85"/>
      <c r="G188" s="84"/>
    </row>
    <row r="189" spans="1:7" ht="14.25">
      <c r="A189" s="9"/>
      <c r="B189" s="9"/>
      <c r="C189" s="9"/>
      <c r="E189" s="85"/>
      <c r="G189" s="84"/>
    </row>
    <row r="190" spans="1:7" ht="14.25">
      <c r="A190" s="9"/>
      <c r="B190" s="9"/>
      <c r="C190" s="9"/>
      <c r="E190" s="85"/>
      <c r="G190" s="84"/>
    </row>
    <row r="191" spans="1:7" ht="14.25">
      <c r="A191" s="9"/>
      <c r="B191" s="9"/>
      <c r="C191" s="9"/>
      <c r="E191" s="85"/>
      <c r="G191" s="84"/>
    </row>
    <row r="192" spans="1:7" ht="14.25">
      <c r="A192" s="9"/>
      <c r="B192" s="9"/>
      <c r="C192" s="9"/>
      <c r="E192" s="85"/>
      <c r="G192" s="84"/>
    </row>
    <row r="193" spans="1:7" ht="14.25">
      <c r="A193" s="9"/>
      <c r="B193" s="9"/>
      <c r="C193" s="9"/>
      <c r="E193" s="85"/>
      <c r="G193" s="84"/>
    </row>
    <row r="194" spans="1:7" ht="14.25">
      <c r="A194" s="9"/>
      <c r="B194" s="9"/>
      <c r="C194" s="9"/>
      <c r="E194" s="85"/>
      <c r="G194" s="84"/>
    </row>
    <row r="195" spans="1:7" ht="14.25">
      <c r="A195" s="9"/>
      <c r="B195" s="9"/>
      <c r="C195" s="9"/>
      <c r="E195" s="85"/>
      <c r="G195" s="84"/>
    </row>
    <row r="196" spans="1:7" ht="14.25">
      <c r="A196" s="9"/>
      <c r="B196" s="9"/>
      <c r="C196" s="9"/>
      <c r="E196" s="85"/>
      <c r="G196" s="84"/>
    </row>
    <row r="197" spans="1:7" ht="14.25">
      <c r="A197" s="9"/>
      <c r="B197" s="9"/>
      <c r="C197" s="9"/>
      <c r="E197" s="85"/>
      <c r="G197" s="84"/>
    </row>
    <row r="198" spans="1:7" ht="14.25">
      <c r="A198" s="9"/>
      <c r="B198" s="9"/>
      <c r="C198" s="9"/>
      <c r="E198" s="85"/>
      <c r="G198" s="84"/>
    </row>
    <row r="199" spans="1:7" ht="14.25">
      <c r="A199" s="9"/>
      <c r="B199" s="9"/>
      <c r="C199" s="9"/>
      <c r="E199" s="85"/>
      <c r="G199" s="84"/>
    </row>
    <row r="200" spans="1:7" ht="14.25">
      <c r="A200" s="9"/>
      <c r="B200" s="9"/>
      <c r="C200" s="9"/>
      <c r="E200" s="85"/>
      <c r="G200" s="84"/>
    </row>
    <row r="201" spans="1:7" ht="14.25">
      <c r="A201" s="9"/>
      <c r="B201" s="9"/>
      <c r="C201" s="9"/>
      <c r="E201" s="85"/>
      <c r="G201" s="84"/>
    </row>
    <row r="202" spans="1:7" ht="14.25">
      <c r="A202" s="9"/>
      <c r="B202" s="9"/>
      <c r="C202" s="9"/>
      <c r="E202" s="85"/>
      <c r="G202" s="84"/>
    </row>
    <row r="203" spans="1:7" ht="14.25">
      <c r="A203" s="9"/>
      <c r="B203" s="9"/>
      <c r="C203" s="9"/>
      <c r="E203" s="85"/>
      <c r="G203" s="84"/>
    </row>
    <row r="204" spans="1:7" ht="14.25">
      <c r="A204" s="9"/>
      <c r="B204" s="9"/>
      <c r="C204" s="9"/>
      <c r="E204" s="85"/>
      <c r="G204" s="84"/>
    </row>
    <row r="205" spans="1:7" ht="14.25">
      <c r="A205" s="9"/>
      <c r="B205" s="9"/>
      <c r="C205" s="9"/>
      <c r="E205" s="85"/>
      <c r="G205" s="84"/>
    </row>
    <row r="206" spans="1:7" ht="14.25">
      <c r="A206" s="9"/>
      <c r="B206" s="9"/>
      <c r="C206" s="9"/>
      <c r="E206" s="85"/>
      <c r="G206" s="84"/>
    </row>
    <row r="207" spans="1:7" ht="14.25">
      <c r="A207" s="9"/>
      <c r="B207" s="9"/>
      <c r="C207" s="9"/>
      <c r="E207" s="85"/>
      <c r="G207" s="84"/>
    </row>
    <row r="208" spans="1:7" ht="14.25">
      <c r="A208" s="9"/>
      <c r="B208" s="9"/>
      <c r="C208" s="9"/>
      <c r="E208" s="85"/>
      <c r="G208" s="84"/>
    </row>
    <row r="209" spans="1:7" ht="14.25">
      <c r="A209" s="9"/>
      <c r="B209" s="9"/>
      <c r="C209" s="9"/>
      <c r="E209" s="85"/>
      <c r="G209" s="84"/>
    </row>
    <row r="210" spans="1:7" ht="14.25">
      <c r="A210" s="9"/>
      <c r="B210" s="9"/>
      <c r="C210" s="9"/>
      <c r="E210" s="85"/>
      <c r="G210" s="84"/>
    </row>
    <row r="211" spans="1:7" ht="14.25">
      <c r="A211" s="9"/>
      <c r="B211" s="9"/>
      <c r="C211" s="9"/>
      <c r="E211" s="85"/>
      <c r="G211" s="84"/>
    </row>
    <row r="212" spans="1:7" ht="14.25">
      <c r="A212" s="9"/>
      <c r="B212" s="9"/>
      <c r="C212" s="9"/>
      <c r="E212" s="85"/>
      <c r="G212" s="84"/>
    </row>
    <row r="213" spans="1:7" ht="14.25">
      <c r="A213" s="9"/>
      <c r="B213" s="9"/>
      <c r="C213" s="9"/>
      <c r="E213" s="85"/>
      <c r="G213" s="84"/>
    </row>
    <row r="214" spans="1:7" ht="14.25">
      <c r="A214" s="9"/>
      <c r="B214" s="9"/>
      <c r="C214" s="9"/>
      <c r="E214" s="85"/>
      <c r="G214" s="84"/>
    </row>
    <row r="215" spans="1:7" ht="14.25">
      <c r="A215" s="9"/>
      <c r="B215" s="9"/>
      <c r="C215" s="9"/>
      <c r="E215" s="85"/>
      <c r="G215" s="84"/>
    </row>
    <row r="216" spans="1:7" ht="14.25">
      <c r="A216" s="9"/>
      <c r="B216" s="9"/>
      <c r="C216" s="9"/>
      <c r="E216" s="85"/>
      <c r="G216" s="84"/>
    </row>
    <row r="217" spans="1:7" ht="14.25">
      <c r="A217" s="9"/>
      <c r="B217" s="9"/>
      <c r="C217" s="9"/>
      <c r="E217" s="85"/>
      <c r="G217" s="84"/>
    </row>
    <row r="218" spans="1:7" ht="14.25">
      <c r="A218" s="9"/>
      <c r="B218" s="9"/>
      <c r="C218" s="9"/>
      <c r="E218" s="85"/>
      <c r="G218" s="84"/>
    </row>
    <row r="219" spans="1:7" ht="14.25">
      <c r="A219" s="9"/>
      <c r="B219" s="9"/>
      <c r="C219" s="9"/>
      <c r="E219" s="85"/>
      <c r="G219" s="84"/>
    </row>
    <row r="220" spans="1:7" ht="14.25">
      <c r="A220" s="9"/>
      <c r="B220" s="9"/>
      <c r="C220" s="9"/>
      <c r="E220" s="85"/>
      <c r="G220" s="84"/>
    </row>
    <row r="221" spans="1:7" ht="14.25">
      <c r="A221" s="9"/>
      <c r="B221" s="9"/>
      <c r="C221" s="9"/>
      <c r="E221" s="85"/>
      <c r="G221" s="84"/>
    </row>
    <row r="222" spans="1:7" ht="14.25">
      <c r="A222" s="9"/>
      <c r="B222" s="9"/>
      <c r="C222" s="9"/>
      <c r="E222" s="85"/>
      <c r="G222" s="84"/>
    </row>
    <row r="223" spans="1:7" ht="14.25">
      <c r="A223" s="9"/>
      <c r="B223" s="9"/>
      <c r="C223" s="9"/>
      <c r="E223" s="85"/>
      <c r="G223" s="84"/>
    </row>
    <row r="224" spans="1:7" ht="14.25">
      <c r="A224" s="9"/>
      <c r="B224" s="9"/>
      <c r="C224" s="9"/>
      <c r="E224" s="85"/>
      <c r="G224" s="84"/>
    </row>
    <row r="225" spans="1:7" ht="14.25">
      <c r="A225" s="9"/>
      <c r="B225" s="9"/>
      <c r="C225" s="9"/>
      <c r="E225" s="85"/>
      <c r="G225" s="84"/>
    </row>
    <row r="226" spans="1:7" ht="14.25">
      <c r="A226" s="9"/>
      <c r="B226" s="9"/>
      <c r="C226" s="9"/>
      <c r="E226" s="85"/>
      <c r="G226" s="84"/>
    </row>
    <row r="227" spans="1:7" ht="14.25">
      <c r="A227" s="9"/>
      <c r="B227" s="9"/>
      <c r="C227" s="9"/>
      <c r="E227" s="85"/>
      <c r="G227" s="84"/>
    </row>
    <row r="228" spans="1:7" ht="14.25">
      <c r="A228" s="9"/>
      <c r="B228" s="9"/>
      <c r="C228" s="9"/>
      <c r="E228" s="85"/>
      <c r="G228" s="84"/>
    </row>
    <row r="229" spans="1:7" ht="14.25">
      <c r="A229" s="9"/>
      <c r="B229" s="9"/>
      <c r="C229" s="9"/>
      <c r="E229" s="85"/>
      <c r="G229" s="84"/>
    </row>
    <row r="230" spans="1:7" ht="14.25">
      <c r="A230" s="9"/>
      <c r="B230" s="9"/>
      <c r="C230" s="9"/>
      <c r="E230" s="85"/>
      <c r="G230" s="84"/>
    </row>
    <row r="231" spans="1:7" ht="14.25">
      <c r="A231" s="9"/>
      <c r="B231" s="9"/>
      <c r="C231" s="9"/>
      <c r="E231" s="85"/>
      <c r="G231" s="84"/>
    </row>
    <row r="232" spans="1:7" ht="14.25">
      <c r="A232" s="9"/>
      <c r="B232" s="9"/>
      <c r="C232" s="9"/>
      <c r="E232" s="85"/>
      <c r="G232" s="84"/>
    </row>
    <row r="233" spans="1:7" ht="14.25">
      <c r="A233" s="9"/>
      <c r="B233" s="9"/>
      <c r="C233" s="9"/>
      <c r="E233" s="85"/>
      <c r="G233" s="84"/>
    </row>
    <row r="234" spans="1:7" ht="14.25">
      <c r="A234" s="9"/>
      <c r="B234" s="9"/>
      <c r="C234" s="9"/>
      <c r="E234" s="85"/>
      <c r="G234" s="84"/>
    </row>
    <row r="235" spans="1:7" ht="14.25">
      <c r="A235" s="9"/>
      <c r="B235" s="9"/>
      <c r="C235" s="9"/>
      <c r="E235" s="85"/>
      <c r="G235" s="84"/>
    </row>
    <row r="236" spans="1:7" ht="14.25">
      <c r="A236" s="9"/>
      <c r="B236" s="9"/>
      <c r="C236" s="9"/>
      <c r="E236" s="85"/>
      <c r="G236" s="84"/>
    </row>
    <row r="237" spans="1:7" ht="14.25">
      <c r="A237" s="9"/>
      <c r="B237" s="9"/>
      <c r="C237" s="9"/>
      <c r="E237" s="85"/>
      <c r="G237" s="84"/>
    </row>
    <row r="238" spans="1:7" ht="14.25">
      <c r="A238" s="9"/>
      <c r="B238" s="9"/>
      <c r="C238" s="9"/>
      <c r="E238" s="85"/>
      <c r="G238" s="84"/>
    </row>
    <row r="239" spans="1:7" ht="14.25">
      <c r="A239" s="9"/>
      <c r="B239" s="9"/>
      <c r="C239" s="9"/>
      <c r="E239" s="85"/>
      <c r="G239" s="84"/>
    </row>
    <row r="240" spans="1:7" ht="14.25">
      <c r="A240" s="9"/>
      <c r="B240" s="9"/>
      <c r="C240" s="9"/>
      <c r="E240" s="85"/>
      <c r="G240" s="84"/>
    </row>
    <row r="241" spans="1:7" ht="14.25">
      <c r="A241" s="9"/>
      <c r="B241" s="9"/>
      <c r="C241" s="9"/>
      <c r="E241" s="85"/>
      <c r="G241" s="84"/>
    </row>
    <row r="242" spans="1:7" ht="14.25">
      <c r="A242" s="9"/>
      <c r="B242" s="9"/>
      <c r="C242" s="9"/>
      <c r="E242" s="85"/>
      <c r="G242" s="84"/>
    </row>
    <row r="243" spans="1:7" ht="14.25">
      <c r="A243" s="9"/>
      <c r="B243" s="9"/>
      <c r="C243" s="9"/>
      <c r="E243" s="85"/>
      <c r="G243" s="84"/>
    </row>
    <row r="244" spans="1:7" ht="14.25">
      <c r="A244" s="9"/>
      <c r="B244" s="9"/>
      <c r="C244" s="9"/>
      <c r="E244" s="85"/>
      <c r="G244" s="84"/>
    </row>
    <row r="245" spans="1:7" ht="14.25">
      <c r="A245" s="9"/>
      <c r="B245" s="9"/>
      <c r="C245" s="9"/>
      <c r="E245" s="85"/>
      <c r="G245" s="84"/>
    </row>
    <row r="246" spans="1:7" ht="14.25">
      <c r="A246" s="9"/>
      <c r="B246" s="9"/>
      <c r="C246" s="9"/>
      <c r="E246" s="85"/>
      <c r="G246" s="84"/>
    </row>
    <row r="247" spans="1:7" ht="14.25">
      <c r="A247" s="9"/>
      <c r="B247" s="9"/>
      <c r="C247" s="9"/>
      <c r="E247" s="85"/>
      <c r="G247" s="84"/>
    </row>
    <row r="248" spans="1:7" ht="14.25">
      <c r="A248" s="9"/>
      <c r="B248" s="9"/>
      <c r="C248" s="9"/>
      <c r="E248" s="85"/>
      <c r="G248" s="84"/>
    </row>
    <row r="249" spans="1:7" ht="14.25">
      <c r="A249" s="9"/>
      <c r="B249" s="9"/>
      <c r="C249" s="9"/>
      <c r="E249" s="85"/>
      <c r="G249" s="84"/>
    </row>
    <row r="250" spans="1:7" ht="14.25">
      <c r="A250" s="9"/>
      <c r="B250" s="9"/>
      <c r="C250" s="9"/>
      <c r="E250" s="85"/>
      <c r="G250" s="84"/>
    </row>
    <row r="251" spans="1:7" ht="14.25">
      <c r="A251" s="9"/>
      <c r="B251" s="9"/>
      <c r="C251" s="9"/>
      <c r="E251" s="85"/>
      <c r="G251" s="84"/>
    </row>
    <row r="252" spans="1:7" ht="14.25">
      <c r="A252" s="9"/>
      <c r="B252" s="9"/>
      <c r="C252" s="9"/>
      <c r="E252" s="85"/>
      <c r="G252" s="84"/>
    </row>
    <row r="253" spans="1:7" ht="14.25">
      <c r="A253" s="9"/>
      <c r="B253" s="9"/>
      <c r="C253" s="9"/>
      <c r="E253" s="85"/>
      <c r="G253" s="84"/>
    </row>
    <row r="254" spans="1:7" ht="14.25">
      <c r="A254" s="9"/>
      <c r="B254" s="9"/>
      <c r="C254" s="9"/>
      <c r="E254" s="85"/>
      <c r="G254" s="84"/>
    </row>
    <row r="255" spans="1:7" ht="14.25">
      <c r="A255" s="9"/>
      <c r="B255" s="9"/>
      <c r="C255" s="9"/>
      <c r="E255" s="85"/>
      <c r="G255" s="84"/>
    </row>
    <row r="256" spans="1:7" ht="14.25">
      <c r="A256" s="9"/>
      <c r="B256" s="9"/>
      <c r="C256" s="9"/>
      <c r="E256" s="85"/>
      <c r="G256" s="84"/>
    </row>
    <row r="257" spans="1:7" ht="14.25">
      <c r="A257" s="9"/>
      <c r="B257" s="9"/>
      <c r="C257" s="9"/>
      <c r="E257" s="85"/>
      <c r="G257" s="84"/>
    </row>
    <row r="258" spans="1:7" ht="14.25">
      <c r="A258" s="9"/>
      <c r="B258" s="9"/>
      <c r="C258" s="9"/>
      <c r="E258" s="85"/>
      <c r="G258" s="84"/>
    </row>
    <row r="259" spans="1:7" ht="14.25">
      <c r="A259" s="9"/>
      <c r="B259" s="9"/>
      <c r="C259" s="9"/>
      <c r="E259" s="85"/>
      <c r="G259" s="84"/>
    </row>
    <row r="260" spans="1:7" ht="14.25">
      <c r="A260" s="9"/>
      <c r="B260" s="9"/>
      <c r="C260" s="9"/>
      <c r="E260" s="85"/>
      <c r="G260" s="84"/>
    </row>
    <row r="261" spans="1:7" ht="14.25">
      <c r="A261" s="9"/>
      <c r="B261" s="9"/>
      <c r="C261" s="9"/>
      <c r="E261" s="85"/>
      <c r="G261" s="84"/>
    </row>
    <row r="262" spans="1:7" ht="14.25">
      <c r="A262" s="9"/>
      <c r="B262" s="9"/>
      <c r="C262" s="9"/>
      <c r="E262" s="85"/>
      <c r="G262" s="84"/>
    </row>
    <row r="263" spans="1:7" ht="14.25">
      <c r="A263" s="9"/>
      <c r="B263" s="9"/>
      <c r="C263" s="9"/>
      <c r="E263" s="85"/>
      <c r="G263" s="84"/>
    </row>
    <row r="264" spans="1:7" ht="14.25">
      <c r="A264" s="9"/>
      <c r="B264" s="9"/>
      <c r="C264" s="9"/>
      <c r="E264" s="85"/>
      <c r="G264" s="84"/>
    </row>
    <row r="265" spans="1:7" ht="14.25">
      <c r="A265" s="9"/>
      <c r="B265" s="9"/>
      <c r="C265" s="9"/>
      <c r="E265" s="85"/>
      <c r="G265" s="84"/>
    </row>
    <row r="266" spans="1:7" ht="14.25">
      <c r="A266" s="9"/>
      <c r="B266" s="9"/>
      <c r="C266" s="9"/>
      <c r="E266" s="85"/>
      <c r="G266" s="84"/>
    </row>
    <row r="267" spans="1:7" ht="14.25">
      <c r="A267" s="9"/>
      <c r="B267" s="9"/>
      <c r="C267" s="9"/>
      <c r="E267" s="85"/>
      <c r="G267" s="84"/>
    </row>
    <row r="268" spans="1:7" ht="14.25">
      <c r="A268" s="9"/>
      <c r="B268" s="9"/>
      <c r="C268" s="9"/>
      <c r="E268" s="85"/>
      <c r="G268" s="84"/>
    </row>
    <row r="269" spans="1:7" ht="14.25">
      <c r="A269" s="9"/>
      <c r="B269" s="9"/>
      <c r="C269" s="9"/>
      <c r="E269" s="85"/>
      <c r="G269" s="84"/>
    </row>
    <row r="270" spans="1:7" ht="14.25">
      <c r="A270" s="9"/>
      <c r="B270" s="9"/>
      <c r="C270" s="9"/>
      <c r="E270" s="85"/>
      <c r="G270" s="84"/>
    </row>
    <row r="271" spans="1:7" ht="14.25">
      <c r="A271" s="9"/>
      <c r="B271" s="9"/>
      <c r="C271" s="9"/>
      <c r="E271" s="85"/>
      <c r="G271" s="84"/>
    </row>
    <row r="272" spans="1:7" ht="14.25">
      <c r="A272" s="9"/>
      <c r="B272" s="9"/>
      <c r="C272" s="9"/>
      <c r="E272" s="85"/>
      <c r="G272" s="84"/>
    </row>
    <row r="273" spans="1:7" ht="14.25">
      <c r="A273" s="9"/>
      <c r="B273" s="9"/>
      <c r="C273" s="9"/>
      <c r="E273" s="85"/>
      <c r="G273" s="84"/>
    </row>
    <row r="274" spans="1:7" ht="14.25">
      <c r="A274" s="9"/>
      <c r="B274" s="9"/>
      <c r="C274" s="9"/>
      <c r="E274" s="85"/>
      <c r="G274" s="84"/>
    </row>
    <row r="275" spans="1:7" ht="14.25">
      <c r="A275" s="9"/>
      <c r="B275" s="9"/>
      <c r="C275" s="9"/>
      <c r="E275" s="85"/>
      <c r="G275" s="84"/>
    </row>
    <row r="276" spans="1:7" ht="14.25">
      <c r="A276" s="9"/>
      <c r="B276" s="9"/>
      <c r="C276" s="9"/>
      <c r="E276" s="85"/>
      <c r="G276" s="84"/>
    </row>
    <row r="277" spans="1:7" ht="14.25">
      <c r="A277" s="9"/>
      <c r="B277" s="9"/>
      <c r="C277" s="9"/>
      <c r="E277" s="85"/>
      <c r="G277" s="84"/>
    </row>
    <row r="278" spans="1:7" ht="14.25">
      <c r="A278" s="9"/>
      <c r="B278" s="9"/>
      <c r="C278" s="9"/>
      <c r="E278" s="85"/>
      <c r="G278" s="84"/>
    </row>
    <row r="279" spans="1:7" ht="14.25">
      <c r="A279" s="9"/>
      <c r="B279" s="9"/>
      <c r="C279" s="9"/>
      <c r="E279" s="85"/>
      <c r="G279" s="84"/>
    </row>
    <row r="280" spans="1:7" ht="14.25">
      <c r="A280" s="9"/>
      <c r="B280" s="9"/>
      <c r="C280" s="9"/>
      <c r="E280" s="85"/>
      <c r="G280" s="84"/>
    </row>
    <row r="281" spans="1:7" ht="14.25">
      <c r="A281" s="9"/>
      <c r="B281" s="9"/>
      <c r="C281" s="9"/>
      <c r="E281" s="85"/>
      <c r="G281" s="84"/>
    </row>
    <row r="282" spans="1:7" ht="14.25">
      <c r="A282" s="9"/>
      <c r="B282" s="9"/>
      <c r="C282" s="9"/>
      <c r="E282" s="85"/>
      <c r="G282" s="84"/>
    </row>
    <row r="283" spans="1:7" ht="14.25">
      <c r="A283" s="9"/>
      <c r="B283" s="9"/>
      <c r="C283" s="9"/>
      <c r="E283" s="85"/>
      <c r="G283" s="84"/>
    </row>
    <row r="284" spans="1:7" ht="14.25">
      <c r="A284" s="9"/>
      <c r="B284" s="9"/>
      <c r="C284" s="9"/>
      <c r="E284" s="85"/>
      <c r="G284" s="84"/>
    </row>
    <row r="285" spans="1:7" ht="14.25">
      <c r="A285" s="9"/>
      <c r="B285" s="9"/>
      <c r="C285" s="9"/>
      <c r="E285" s="85"/>
      <c r="G285" s="84"/>
    </row>
    <row r="286" spans="1:7" ht="14.25">
      <c r="A286" s="9"/>
      <c r="B286" s="9"/>
      <c r="C286" s="9"/>
      <c r="E286" s="85"/>
      <c r="G286" s="84"/>
    </row>
    <row r="287" spans="1:7" ht="14.25">
      <c r="A287" s="9"/>
      <c r="B287" s="9"/>
      <c r="C287" s="9"/>
      <c r="E287" s="85"/>
      <c r="G287" s="84"/>
    </row>
    <row r="288" spans="1:7" ht="14.25">
      <c r="A288" s="9"/>
      <c r="B288" s="9"/>
      <c r="C288" s="9"/>
      <c r="E288" s="85"/>
      <c r="G288" s="84"/>
    </row>
    <row r="289" spans="1:7" ht="14.25">
      <c r="A289" s="9"/>
      <c r="B289" s="9"/>
      <c r="C289" s="9"/>
      <c r="E289" s="85"/>
      <c r="G289" s="84"/>
    </row>
    <row r="290" spans="1:7" ht="14.25">
      <c r="A290" s="9"/>
      <c r="B290" s="9"/>
      <c r="C290" s="9"/>
      <c r="E290" s="85"/>
      <c r="G290" s="84"/>
    </row>
    <row r="291" spans="1:7" ht="14.25">
      <c r="A291" s="9"/>
      <c r="B291" s="9"/>
      <c r="C291" s="9"/>
      <c r="E291" s="85"/>
      <c r="G291" s="84"/>
    </row>
    <row r="292" spans="1:7" ht="14.25">
      <c r="A292" s="9"/>
      <c r="B292" s="9"/>
      <c r="C292" s="9"/>
      <c r="E292" s="85"/>
      <c r="G292" s="84"/>
    </row>
    <row r="293" spans="1:7" ht="14.25">
      <c r="A293" s="9"/>
      <c r="B293" s="9"/>
      <c r="C293" s="9"/>
      <c r="E293" s="85"/>
      <c r="G293" s="84"/>
    </row>
    <row r="294" spans="1:7" ht="14.25">
      <c r="A294" s="9"/>
      <c r="B294" s="9"/>
      <c r="C294" s="9"/>
      <c r="E294" s="85"/>
      <c r="G294" s="84"/>
    </row>
    <row r="295" spans="1:7" ht="14.25">
      <c r="A295" s="9"/>
      <c r="B295" s="9"/>
      <c r="C295" s="9"/>
      <c r="E295" s="85"/>
      <c r="G295" s="84"/>
    </row>
    <row r="296" spans="1:7" ht="14.25">
      <c r="A296" s="9"/>
      <c r="B296" s="9"/>
      <c r="C296" s="9"/>
      <c r="E296" s="85"/>
      <c r="G296" s="84"/>
    </row>
    <row r="297" spans="1:7" ht="14.25">
      <c r="A297" s="9"/>
      <c r="B297" s="9"/>
      <c r="C297" s="9"/>
      <c r="E297" s="85"/>
      <c r="G297" s="84"/>
    </row>
    <row r="298" spans="1:7" ht="14.25">
      <c r="A298" s="9"/>
      <c r="B298" s="9"/>
      <c r="C298" s="9"/>
      <c r="E298" s="85"/>
      <c r="G298" s="84"/>
    </row>
    <row r="299" spans="1:7" ht="14.25">
      <c r="A299" s="9"/>
      <c r="B299" s="9"/>
      <c r="C299" s="9"/>
      <c r="E299" s="85"/>
      <c r="G299" s="84"/>
    </row>
    <row r="300" spans="1:7" ht="14.25">
      <c r="A300" s="9"/>
      <c r="B300" s="9"/>
      <c r="C300" s="9"/>
      <c r="E300" s="85"/>
      <c r="G300" s="84"/>
    </row>
    <row r="301" spans="1:7" ht="14.25">
      <c r="A301" s="9"/>
      <c r="B301" s="9"/>
      <c r="C301" s="9"/>
      <c r="E301" s="85"/>
      <c r="G301" s="84"/>
    </row>
    <row r="302" spans="1:7" ht="14.25">
      <c r="A302" s="9"/>
      <c r="B302" s="9"/>
      <c r="C302" s="9"/>
      <c r="E302" s="85"/>
      <c r="G302" s="84"/>
    </row>
    <row r="303" spans="1:7" ht="14.25">
      <c r="A303" s="9"/>
      <c r="B303" s="9"/>
      <c r="C303" s="9"/>
      <c r="E303" s="85"/>
      <c r="G303" s="84"/>
    </row>
    <row r="304" spans="1:7" ht="14.25">
      <c r="A304" s="9"/>
      <c r="B304" s="9"/>
      <c r="C304" s="9"/>
      <c r="E304" s="85"/>
      <c r="G304" s="84"/>
    </row>
    <row r="305" spans="1:7" ht="14.25">
      <c r="A305" s="9"/>
      <c r="B305" s="9"/>
      <c r="C305" s="9"/>
      <c r="E305" s="85"/>
      <c r="G305" s="84"/>
    </row>
    <row r="306" spans="1:7" ht="14.25">
      <c r="A306" s="9"/>
      <c r="B306" s="9"/>
      <c r="C306" s="9"/>
      <c r="E306" s="85"/>
      <c r="G306" s="84"/>
    </row>
    <row r="307" spans="1:7" ht="14.25">
      <c r="A307" s="9"/>
      <c r="B307" s="9"/>
      <c r="C307" s="9"/>
      <c r="E307" s="85"/>
      <c r="G307" s="84"/>
    </row>
    <row r="308" spans="1:7" ht="14.25">
      <c r="A308" s="9"/>
      <c r="B308" s="9"/>
      <c r="C308" s="9"/>
      <c r="E308" s="85"/>
      <c r="G308" s="84"/>
    </row>
    <row r="309" spans="1:7" ht="14.25">
      <c r="A309" s="9"/>
      <c r="B309" s="9"/>
      <c r="C309" s="9"/>
      <c r="E309" s="85"/>
      <c r="G309" s="84"/>
    </row>
    <row r="310" spans="1:7" ht="14.25">
      <c r="A310" s="9"/>
      <c r="B310" s="9"/>
      <c r="C310" s="9"/>
      <c r="E310" s="85"/>
      <c r="G310" s="84"/>
    </row>
    <row r="311" spans="1:7" ht="14.25">
      <c r="A311" s="9"/>
      <c r="B311" s="9"/>
      <c r="C311" s="9"/>
      <c r="E311" s="85"/>
      <c r="G311" s="84"/>
    </row>
    <row r="312" spans="1:7" ht="14.25">
      <c r="A312" s="9"/>
      <c r="B312" s="9"/>
      <c r="C312" s="9"/>
      <c r="E312" s="85"/>
      <c r="G312" s="84"/>
    </row>
    <row r="313" spans="1:7" ht="14.25">
      <c r="A313" s="9"/>
      <c r="B313" s="9"/>
      <c r="C313" s="9"/>
      <c r="E313" s="85"/>
      <c r="G313" s="84"/>
    </row>
    <row r="314" spans="1:7" ht="14.25">
      <c r="A314" s="9"/>
      <c r="B314" s="9"/>
      <c r="C314" s="9"/>
      <c r="E314" s="85"/>
      <c r="G314" s="84"/>
    </row>
    <row r="315" spans="1:7" ht="14.25">
      <c r="A315" s="9"/>
      <c r="B315" s="9"/>
      <c r="C315" s="9"/>
      <c r="E315" s="85"/>
      <c r="G315" s="84"/>
    </row>
    <row r="316" spans="1:7" ht="14.25">
      <c r="A316" s="9"/>
      <c r="B316" s="9"/>
      <c r="C316" s="9"/>
      <c r="E316" s="85"/>
      <c r="G316" s="84"/>
    </row>
    <row r="317" spans="1:7" ht="14.25">
      <c r="A317" s="9"/>
      <c r="B317" s="9"/>
      <c r="C317" s="9"/>
      <c r="E317" s="85"/>
      <c r="G317" s="84"/>
    </row>
    <row r="318" spans="1:7" ht="14.25">
      <c r="A318" s="9"/>
      <c r="B318" s="9"/>
      <c r="C318" s="9"/>
      <c r="E318" s="85"/>
      <c r="G318" s="84"/>
    </row>
    <row r="319" spans="1:7" ht="14.25">
      <c r="A319" s="9"/>
      <c r="B319" s="9"/>
      <c r="C319" s="9"/>
      <c r="E319" s="85"/>
      <c r="G319" s="84"/>
    </row>
    <row r="320" spans="1:7" ht="14.25">
      <c r="A320" s="9"/>
      <c r="B320" s="9"/>
      <c r="C320" s="9"/>
      <c r="E320" s="85"/>
      <c r="G320" s="84"/>
    </row>
    <row r="321" spans="1:7" ht="14.25">
      <c r="A321" s="9"/>
      <c r="B321" s="9"/>
      <c r="C321" s="9"/>
      <c r="E321" s="85"/>
      <c r="G321" s="84"/>
    </row>
    <row r="322" spans="1:7" ht="14.25">
      <c r="A322" s="9"/>
      <c r="B322" s="9"/>
      <c r="C322" s="9"/>
      <c r="E322" s="85"/>
      <c r="G322" s="84"/>
    </row>
    <row r="323" spans="1:7" ht="14.25">
      <c r="A323" s="9"/>
      <c r="B323" s="9"/>
      <c r="C323" s="9"/>
      <c r="E323" s="85"/>
      <c r="G323" s="84"/>
    </row>
    <row r="324" spans="1:7" ht="14.25">
      <c r="A324" s="9"/>
      <c r="B324" s="9"/>
      <c r="C324" s="9"/>
      <c r="E324" s="85"/>
      <c r="G324" s="84"/>
    </row>
    <row r="325" spans="1:7" ht="14.25">
      <c r="A325" s="9"/>
      <c r="B325" s="9"/>
      <c r="C325" s="9"/>
      <c r="E325" s="85"/>
      <c r="G325" s="84"/>
    </row>
    <row r="326" spans="1:7" ht="14.25">
      <c r="A326" s="9"/>
      <c r="B326" s="9"/>
      <c r="C326" s="9"/>
      <c r="E326" s="85"/>
      <c r="G326" s="84"/>
    </row>
    <row r="327" spans="1:7" ht="14.25">
      <c r="A327" s="9"/>
      <c r="B327" s="9"/>
      <c r="C327" s="9"/>
      <c r="E327" s="85"/>
      <c r="G327" s="84"/>
    </row>
    <row r="328" spans="1:7" ht="14.25">
      <c r="A328" s="9"/>
      <c r="B328" s="9"/>
      <c r="C328" s="9"/>
      <c r="E328" s="85"/>
      <c r="G328" s="84"/>
    </row>
    <row r="329" spans="1:7" ht="14.25">
      <c r="A329" s="9"/>
      <c r="B329" s="9"/>
      <c r="C329" s="9"/>
      <c r="E329" s="85"/>
      <c r="G329" s="84"/>
    </row>
    <row r="330" spans="1:7" ht="14.25">
      <c r="A330" s="9"/>
      <c r="B330" s="9"/>
      <c r="C330" s="9"/>
      <c r="E330" s="85"/>
      <c r="G330" s="84"/>
    </row>
    <row r="331" spans="1:7" ht="14.25">
      <c r="A331" s="9"/>
      <c r="B331" s="9"/>
      <c r="C331" s="9"/>
      <c r="E331" s="85"/>
      <c r="G331" s="84"/>
    </row>
    <row r="332" spans="1:7" ht="14.25">
      <c r="A332" s="9"/>
      <c r="B332" s="9"/>
      <c r="C332" s="9"/>
      <c r="E332" s="85"/>
      <c r="G332" s="84"/>
    </row>
    <row r="333" spans="1:7" ht="14.25">
      <c r="A333" s="9"/>
      <c r="B333" s="9"/>
      <c r="C333" s="9"/>
      <c r="E333" s="85"/>
      <c r="G333" s="84"/>
    </row>
    <row r="334" spans="1:7" ht="14.25">
      <c r="A334" s="9"/>
      <c r="B334" s="9"/>
      <c r="C334" s="9"/>
      <c r="E334" s="85"/>
      <c r="G334" s="84"/>
    </row>
    <row r="335" spans="1:7" ht="14.25">
      <c r="A335" s="9"/>
      <c r="B335" s="9"/>
      <c r="C335" s="9"/>
      <c r="E335" s="85"/>
      <c r="G335" s="84"/>
    </row>
    <row r="336" spans="1:7" ht="14.25">
      <c r="A336" s="9"/>
      <c r="B336" s="9"/>
      <c r="C336" s="9"/>
      <c r="E336" s="85"/>
      <c r="G336" s="84"/>
    </row>
    <row r="337" spans="1:7" ht="14.25">
      <c r="A337" s="9"/>
      <c r="B337" s="9"/>
      <c r="C337" s="9"/>
      <c r="E337" s="85"/>
      <c r="G337" s="84"/>
    </row>
    <row r="338" spans="1:7" ht="14.25">
      <c r="A338" s="9"/>
      <c r="B338" s="9"/>
      <c r="C338" s="9"/>
      <c r="E338" s="85"/>
      <c r="G338" s="84"/>
    </row>
    <row r="339" spans="1:7" ht="14.25">
      <c r="A339" s="9"/>
      <c r="B339" s="9"/>
      <c r="C339" s="9"/>
      <c r="E339" s="85"/>
      <c r="G339" s="84"/>
    </row>
    <row r="340" spans="1:7" ht="14.25">
      <c r="A340" s="9"/>
      <c r="B340" s="9"/>
      <c r="C340" s="9"/>
      <c r="E340" s="85"/>
      <c r="G340" s="84"/>
    </row>
    <row r="341" spans="1:7" ht="14.25">
      <c r="A341" s="9"/>
      <c r="B341" s="9"/>
      <c r="C341" s="9"/>
      <c r="E341" s="85"/>
      <c r="G341" s="84"/>
    </row>
    <row r="342" spans="1:7" ht="14.25">
      <c r="A342" s="9"/>
      <c r="B342" s="9"/>
      <c r="C342" s="9"/>
      <c r="E342" s="85"/>
      <c r="G342" s="84"/>
    </row>
    <row r="343" spans="1:7" ht="14.25">
      <c r="A343" s="9"/>
      <c r="B343" s="9"/>
      <c r="C343" s="9"/>
      <c r="E343" s="85"/>
      <c r="G343" s="84"/>
    </row>
    <row r="344" spans="1:7" ht="14.25">
      <c r="A344" s="9"/>
      <c r="B344" s="9"/>
      <c r="C344" s="9"/>
      <c r="E344" s="85"/>
      <c r="G344" s="84"/>
    </row>
    <row r="345" spans="1:7" ht="14.25">
      <c r="A345" s="9"/>
      <c r="B345" s="9"/>
      <c r="C345" s="9"/>
      <c r="E345" s="85"/>
      <c r="G345" s="84"/>
    </row>
    <row r="346" spans="1:7" ht="14.25">
      <c r="A346" s="9"/>
      <c r="B346" s="9"/>
      <c r="C346" s="9"/>
      <c r="E346" s="85"/>
      <c r="G346" s="84"/>
    </row>
    <row r="347" spans="1:7" ht="14.25">
      <c r="A347" s="9"/>
      <c r="B347" s="9"/>
      <c r="C347" s="9"/>
      <c r="E347" s="85"/>
      <c r="G347" s="84"/>
    </row>
    <row r="348" spans="1:7" ht="14.25">
      <c r="A348" s="9"/>
      <c r="B348" s="9"/>
      <c r="C348" s="9"/>
      <c r="E348" s="85"/>
      <c r="G348" s="84"/>
    </row>
    <row r="349" spans="1:7" ht="14.25">
      <c r="A349" s="9"/>
      <c r="B349" s="9"/>
      <c r="C349" s="9"/>
      <c r="E349" s="85"/>
      <c r="G349" s="84"/>
    </row>
    <row r="350" spans="1:7" ht="14.25">
      <c r="A350" s="9"/>
      <c r="B350" s="9"/>
      <c r="C350" s="9"/>
      <c r="E350" s="85"/>
      <c r="G350" s="84"/>
    </row>
    <row r="351" spans="1:7" ht="14.25">
      <c r="A351" s="9"/>
      <c r="B351" s="9"/>
      <c r="C351" s="9"/>
      <c r="E351" s="85"/>
      <c r="G351" s="84"/>
    </row>
    <row r="352" spans="1:7" ht="14.25">
      <c r="A352" s="9"/>
      <c r="B352" s="9"/>
      <c r="C352" s="9"/>
      <c r="E352" s="85"/>
      <c r="G352" s="84"/>
    </row>
    <row r="353" spans="1:7" ht="14.25">
      <c r="A353" s="9"/>
      <c r="B353" s="9"/>
      <c r="C353" s="9"/>
      <c r="E353" s="85"/>
      <c r="G353" s="84"/>
    </row>
    <row r="354" spans="1:7" ht="14.25">
      <c r="A354" s="9"/>
      <c r="B354" s="9"/>
      <c r="C354" s="9"/>
      <c r="E354" s="85"/>
      <c r="G354" s="84"/>
    </row>
    <row r="355" spans="1:7" ht="14.25">
      <c r="A355" s="9"/>
      <c r="B355" s="9"/>
      <c r="C355" s="9"/>
      <c r="E355" s="85"/>
      <c r="G355" s="84"/>
    </row>
    <row r="356" spans="1:7" ht="14.25">
      <c r="A356" s="9"/>
      <c r="B356" s="9"/>
      <c r="C356" s="9"/>
      <c r="E356" s="85"/>
      <c r="G356" s="84"/>
    </row>
    <row r="357" spans="1:7" ht="14.25">
      <c r="A357" s="9"/>
      <c r="B357" s="9"/>
      <c r="C357" s="9"/>
      <c r="E357" s="85"/>
      <c r="G357" s="84"/>
    </row>
    <row r="358" spans="1:7" ht="14.25">
      <c r="A358" s="9"/>
      <c r="B358" s="9"/>
      <c r="C358" s="9"/>
      <c r="E358" s="85"/>
      <c r="G358" s="84"/>
    </row>
    <row r="359" spans="1:7" ht="14.25">
      <c r="A359" s="9"/>
      <c r="B359" s="9"/>
      <c r="C359" s="9"/>
      <c r="E359" s="85"/>
      <c r="G359" s="84"/>
    </row>
    <row r="360" spans="1:7" ht="14.25">
      <c r="A360" s="9"/>
      <c r="B360" s="9"/>
      <c r="C360" s="9"/>
      <c r="E360" s="85"/>
      <c r="G360" s="84"/>
    </row>
    <row r="361" spans="1:7" ht="14.25">
      <c r="A361" s="9"/>
      <c r="B361" s="9"/>
      <c r="C361" s="9"/>
      <c r="E361" s="85"/>
      <c r="G361" s="84"/>
    </row>
    <row r="362" spans="1:7" ht="14.25">
      <c r="A362" s="9"/>
      <c r="B362" s="9"/>
      <c r="C362" s="9"/>
      <c r="E362" s="85"/>
      <c r="G362" s="84"/>
    </row>
    <row r="363" spans="1:7" ht="14.25">
      <c r="A363" s="9"/>
      <c r="B363" s="9"/>
      <c r="C363" s="9"/>
      <c r="E363" s="85"/>
      <c r="G363" s="84"/>
    </row>
    <row r="364" spans="1:7" ht="14.25">
      <c r="A364" s="9"/>
      <c r="B364" s="9"/>
      <c r="C364" s="9"/>
      <c r="E364" s="85"/>
      <c r="G364" s="84"/>
    </row>
    <row r="365" spans="1:7" ht="14.25">
      <c r="A365" s="9"/>
      <c r="B365" s="9"/>
      <c r="C365" s="9"/>
      <c r="E365" s="85"/>
      <c r="G365" s="84"/>
    </row>
    <row r="366" spans="1:7" ht="14.25">
      <c r="A366" s="9"/>
      <c r="B366" s="9"/>
      <c r="C366" s="9"/>
      <c r="E366" s="85"/>
      <c r="G366" s="84"/>
    </row>
    <row r="367" spans="1:7" ht="14.25">
      <c r="A367" s="9"/>
      <c r="B367" s="9"/>
      <c r="C367" s="9"/>
      <c r="E367" s="85"/>
      <c r="G367" s="84"/>
    </row>
    <row r="368" spans="1:7" ht="14.25">
      <c r="A368" s="9"/>
      <c r="B368" s="9"/>
      <c r="C368" s="9"/>
      <c r="E368" s="85"/>
      <c r="G368" s="84"/>
    </row>
    <row r="369" spans="1:7" ht="14.25">
      <c r="A369" s="9"/>
      <c r="B369" s="9"/>
      <c r="C369" s="9"/>
      <c r="E369" s="85"/>
      <c r="G369" s="84"/>
    </row>
    <row r="370" spans="1:7" ht="14.25">
      <c r="A370" s="9"/>
      <c r="B370" s="9"/>
      <c r="C370" s="9"/>
      <c r="E370" s="85"/>
      <c r="G370" s="84"/>
    </row>
    <row r="371" spans="1:7" ht="14.25">
      <c r="A371" s="9"/>
      <c r="B371" s="9"/>
      <c r="C371" s="9"/>
      <c r="E371" s="85"/>
      <c r="G371" s="84"/>
    </row>
    <row r="372" spans="1:7" ht="14.25">
      <c r="A372" s="9"/>
      <c r="B372" s="9"/>
      <c r="C372" s="9"/>
      <c r="E372" s="85"/>
      <c r="G372" s="84"/>
    </row>
    <row r="373" spans="1:7" ht="14.25">
      <c r="A373" s="9"/>
      <c r="B373" s="9"/>
      <c r="C373" s="9"/>
      <c r="E373" s="85"/>
      <c r="G373" s="84"/>
    </row>
    <row r="374" spans="1:7" ht="14.25">
      <c r="A374" s="9"/>
      <c r="B374" s="9"/>
      <c r="C374" s="9"/>
      <c r="E374" s="85"/>
      <c r="G374" s="84"/>
    </row>
    <row r="375" spans="1:7" ht="14.25">
      <c r="A375" s="9"/>
      <c r="B375" s="9"/>
      <c r="C375" s="9"/>
      <c r="E375" s="85"/>
      <c r="G375" s="84"/>
    </row>
    <row r="376" spans="1:7" ht="14.25">
      <c r="A376" s="9"/>
      <c r="B376" s="9"/>
      <c r="C376" s="9"/>
      <c r="E376" s="85"/>
      <c r="G376" s="84"/>
    </row>
    <row r="377" spans="1:7" ht="14.25">
      <c r="A377" s="9"/>
      <c r="B377" s="9"/>
      <c r="C377" s="9"/>
      <c r="E377" s="85"/>
      <c r="G377" s="84"/>
    </row>
    <row r="378" spans="1:7" ht="14.25">
      <c r="A378" s="9"/>
      <c r="B378" s="9"/>
      <c r="C378" s="9"/>
      <c r="E378" s="85"/>
      <c r="G378" s="84"/>
    </row>
    <row r="379" spans="1:7" ht="14.25">
      <c r="A379" s="9"/>
      <c r="B379" s="9"/>
      <c r="C379" s="9"/>
      <c r="E379" s="85"/>
      <c r="G379" s="84"/>
    </row>
    <row r="380" spans="1:7" ht="14.25">
      <c r="A380" s="9"/>
      <c r="B380" s="9"/>
      <c r="C380" s="9"/>
      <c r="E380" s="85"/>
      <c r="G380" s="84"/>
    </row>
    <row r="381" spans="1:7" ht="14.25">
      <c r="A381" s="9"/>
      <c r="B381" s="9"/>
      <c r="C381" s="9"/>
      <c r="E381" s="85"/>
      <c r="G381" s="84"/>
    </row>
    <row r="382" spans="1:7" ht="14.25">
      <c r="A382" s="9"/>
      <c r="B382" s="9"/>
      <c r="C382" s="9"/>
      <c r="E382" s="85"/>
      <c r="G382" s="84"/>
    </row>
    <row r="383" spans="1:7" ht="14.25">
      <c r="A383" s="9"/>
      <c r="B383" s="9"/>
      <c r="C383" s="9"/>
      <c r="E383" s="85"/>
      <c r="G383" s="84"/>
    </row>
    <row r="384" spans="1:7" ht="14.25">
      <c r="A384" s="9"/>
      <c r="B384" s="9"/>
      <c r="C384" s="9"/>
      <c r="E384" s="85"/>
      <c r="G384" s="84"/>
    </row>
    <row r="385" spans="1:7" ht="14.25">
      <c r="A385" s="9"/>
      <c r="B385" s="9"/>
      <c r="C385" s="9"/>
      <c r="E385" s="85"/>
      <c r="G385" s="84"/>
    </row>
    <row r="386" spans="1:7" ht="14.25">
      <c r="A386" s="9"/>
      <c r="B386" s="9"/>
      <c r="C386" s="9"/>
      <c r="E386" s="85"/>
      <c r="G386" s="84"/>
    </row>
    <row r="387" spans="1:7" ht="14.25">
      <c r="A387" s="9"/>
      <c r="B387" s="9"/>
      <c r="C387" s="9"/>
      <c r="E387" s="85"/>
      <c r="G387" s="84"/>
    </row>
    <row r="388" spans="1:7" ht="14.25">
      <c r="A388" s="9"/>
      <c r="B388" s="9"/>
      <c r="C388" s="9"/>
      <c r="E388" s="85"/>
      <c r="G388" s="84"/>
    </row>
    <row r="389" spans="1:7" ht="14.25">
      <c r="A389" s="9"/>
      <c r="B389" s="9"/>
      <c r="C389" s="9"/>
      <c r="E389" s="85"/>
      <c r="G389" s="84"/>
    </row>
    <row r="390" spans="1:7" ht="14.25">
      <c r="A390" s="9"/>
      <c r="B390" s="9"/>
      <c r="C390" s="9"/>
      <c r="E390" s="85"/>
      <c r="G390" s="84"/>
    </row>
    <row r="391" spans="1:7" ht="14.25">
      <c r="A391" s="9"/>
      <c r="B391" s="9"/>
      <c r="C391" s="9"/>
      <c r="E391" s="85"/>
      <c r="G391" s="84"/>
    </row>
    <row r="392" spans="1:7" ht="14.25">
      <c r="A392" s="9"/>
      <c r="B392" s="9"/>
      <c r="C392" s="9"/>
      <c r="E392" s="85"/>
      <c r="G392" s="84"/>
    </row>
    <row r="393" spans="1:7" ht="14.25">
      <c r="A393" s="9"/>
      <c r="B393" s="9"/>
      <c r="C393" s="9"/>
      <c r="E393" s="85"/>
      <c r="G393" s="84"/>
    </row>
    <row r="394" spans="1:7" ht="14.25">
      <c r="A394" s="9"/>
      <c r="B394" s="9"/>
      <c r="C394" s="9"/>
      <c r="E394" s="85"/>
      <c r="G394" s="84"/>
    </row>
    <row r="395" spans="1:7" ht="14.25">
      <c r="A395" s="9"/>
      <c r="B395" s="9"/>
      <c r="C395" s="9"/>
      <c r="E395" s="85"/>
      <c r="G395" s="84"/>
    </row>
    <row r="396" spans="1:7" ht="14.25">
      <c r="A396" s="9"/>
      <c r="B396" s="9"/>
      <c r="C396" s="9"/>
      <c r="E396" s="85"/>
      <c r="G396" s="84"/>
    </row>
    <row r="397" spans="1:7" ht="14.25">
      <c r="A397" s="9"/>
      <c r="B397" s="9"/>
      <c r="C397" s="9"/>
      <c r="E397" s="85"/>
      <c r="G397" s="84"/>
    </row>
    <row r="398" spans="1:7" ht="14.25">
      <c r="A398" s="9"/>
      <c r="B398" s="9"/>
      <c r="C398" s="9"/>
      <c r="E398" s="85"/>
      <c r="G398" s="84"/>
    </row>
    <row r="399" spans="1:7" ht="14.25">
      <c r="A399" s="9"/>
      <c r="B399" s="9"/>
      <c r="C399" s="9"/>
      <c r="E399" s="85"/>
      <c r="G399" s="84"/>
    </row>
    <row r="400" spans="1:7" ht="14.25">
      <c r="A400" s="9"/>
      <c r="B400" s="9"/>
      <c r="C400" s="9"/>
      <c r="E400" s="85"/>
      <c r="G400" s="84"/>
    </row>
    <row r="401" spans="1:7" ht="14.25">
      <c r="A401" s="9"/>
      <c r="B401" s="9"/>
      <c r="C401" s="9"/>
      <c r="E401" s="85"/>
      <c r="G401" s="84"/>
    </row>
    <row r="402" spans="1:7" ht="14.25">
      <c r="A402" s="9"/>
      <c r="B402" s="9"/>
      <c r="C402" s="9"/>
      <c r="E402" s="85"/>
      <c r="G402" s="84"/>
    </row>
    <row r="403" spans="1:7" ht="14.25">
      <c r="A403" s="9"/>
      <c r="B403" s="9"/>
      <c r="C403" s="9"/>
      <c r="E403" s="85"/>
      <c r="G403" s="84"/>
    </row>
    <row r="404" spans="1:7" ht="14.25">
      <c r="A404" s="9"/>
      <c r="B404" s="9"/>
      <c r="C404" s="9"/>
      <c r="E404" s="85"/>
      <c r="G404" s="84"/>
    </row>
    <row r="405" spans="1:7" ht="14.25">
      <c r="A405" s="9"/>
      <c r="B405" s="9"/>
      <c r="C405" s="9"/>
      <c r="E405" s="85"/>
      <c r="G405" s="84"/>
    </row>
    <row r="406" spans="1:7" ht="14.25">
      <c r="A406" s="9"/>
      <c r="B406" s="9"/>
      <c r="C406" s="9"/>
      <c r="E406" s="85"/>
      <c r="G406" s="84"/>
    </row>
    <row r="407" spans="1:7" ht="14.25">
      <c r="A407" s="9"/>
      <c r="B407" s="9"/>
      <c r="C407" s="9"/>
      <c r="E407" s="85"/>
      <c r="G407" s="84"/>
    </row>
    <row r="408" spans="1:7" ht="14.25">
      <c r="A408" s="9"/>
      <c r="B408" s="9"/>
      <c r="C408" s="9"/>
      <c r="E408" s="85"/>
      <c r="G408" s="84"/>
    </row>
    <row r="409" spans="1:7" ht="14.25">
      <c r="A409" s="9"/>
      <c r="B409" s="9"/>
      <c r="C409" s="9"/>
      <c r="E409" s="85"/>
      <c r="G409" s="84"/>
    </row>
    <row r="410" spans="1:7" ht="14.25">
      <c r="A410" s="9"/>
      <c r="B410" s="9"/>
      <c r="C410" s="9"/>
      <c r="E410" s="85"/>
      <c r="G410" s="84"/>
    </row>
    <row r="411" spans="1:7" ht="14.25">
      <c r="A411" s="9"/>
      <c r="B411" s="9"/>
      <c r="C411" s="9"/>
      <c r="E411" s="85"/>
      <c r="G411" s="84"/>
    </row>
    <row r="412" spans="1:7" ht="14.25">
      <c r="A412" s="9"/>
      <c r="B412" s="9"/>
      <c r="C412" s="9"/>
      <c r="E412" s="85"/>
      <c r="G412" s="84"/>
    </row>
    <row r="413" spans="1:7" ht="14.25">
      <c r="A413" s="9"/>
      <c r="B413" s="9"/>
      <c r="C413" s="9"/>
      <c r="E413" s="85"/>
      <c r="G413" s="84"/>
    </row>
    <row r="414" spans="1:7" ht="14.25">
      <c r="A414" s="9"/>
      <c r="B414" s="9"/>
      <c r="C414" s="9"/>
      <c r="E414" s="85"/>
      <c r="G414" s="84"/>
    </row>
    <row r="415" spans="1:7" ht="14.25">
      <c r="A415" s="9"/>
      <c r="B415" s="9"/>
      <c r="C415" s="9"/>
      <c r="E415" s="85"/>
      <c r="G415" s="84"/>
    </row>
    <row r="416" spans="1:7" ht="14.25">
      <c r="A416" s="9"/>
      <c r="B416" s="9"/>
      <c r="C416" s="9"/>
      <c r="E416" s="85"/>
      <c r="G416" s="84"/>
    </row>
    <row r="417" spans="1:7" ht="14.25">
      <c r="A417" s="9"/>
      <c r="B417" s="9"/>
      <c r="C417" s="9"/>
      <c r="E417" s="85"/>
      <c r="G417" s="84"/>
    </row>
    <row r="418" spans="1:7" ht="14.25">
      <c r="A418" s="9"/>
      <c r="B418" s="9"/>
      <c r="C418" s="9"/>
      <c r="E418" s="85"/>
      <c r="G418" s="84"/>
    </row>
    <row r="419" spans="1:7" ht="14.25">
      <c r="A419" s="9"/>
      <c r="B419" s="9"/>
      <c r="C419" s="9"/>
      <c r="E419" s="85"/>
      <c r="G419" s="84"/>
    </row>
    <row r="420" spans="1:7" ht="14.25">
      <c r="A420" s="9"/>
      <c r="B420" s="9"/>
      <c r="C420" s="9"/>
      <c r="E420" s="85"/>
      <c r="G420" s="84"/>
    </row>
    <row r="421" spans="1:7" ht="14.25">
      <c r="A421" s="9"/>
      <c r="B421" s="9"/>
      <c r="C421" s="9"/>
      <c r="E421" s="85"/>
      <c r="G421" s="84"/>
    </row>
    <row r="422" spans="1:7" ht="14.25">
      <c r="A422" s="9"/>
      <c r="B422" s="9"/>
      <c r="C422" s="9"/>
      <c r="E422" s="85"/>
      <c r="G422" s="84"/>
    </row>
    <row r="423" spans="1:7" ht="14.25">
      <c r="A423" s="9"/>
      <c r="B423" s="9"/>
      <c r="C423" s="9"/>
      <c r="E423" s="85"/>
      <c r="G423" s="84"/>
    </row>
    <row r="424" spans="1:7" ht="14.25">
      <c r="A424" s="9"/>
      <c r="B424" s="9"/>
      <c r="C424" s="9"/>
      <c r="E424" s="85"/>
      <c r="G424" s="84"/>
    </row>
    <row r="425" spans="1:7" ht="14.25">
      <c r="A425" s="9"/>
      <c r="B425" s="9"/>
      <c r="C425" s="9"/>
      <c r="E425" s="85"/>
      <c r="G425" s="84"/>
    </row>
    <row r="426" spans="1:7" ht="14.25">
      <c r="A426" s="9"/>
      <c r="B426" s="9"/>
      <c r="C426" s="9"/>
      <c r="E426" s="85"/>
      <c r="G426" s="84"/>
    </row>
    <row r="427" spans="1:7" ht="14.25">
      <c r="A427" s="9"/>
      <c r="B427" s="9"/>
      <c r="C427" s="9"/>
      <c r="E427" s="85"/>
      <c r="G427" s="84"/>
    </row>
    <row r="428" spans="1:7" ht="14.25">
      <c r="A428" s="9"/>
      <c r="B428" s="9"/>
      <c r="C428" s="9"/>
      <c r="E428" s="85"/>
      <c r="G428" s="84"/>
    </row>
    <row r="429" spans="1:7" ht="14.25">
      <c r="A429" s="9"/>
      <c r="B429" s="9"/>
      <c r="C429" s="9"/>
      <c r="E429" s="85"/>
      <c r="G429" s="84"/>
    </row>
    <row r="430" spans="1:7" ht="14.25">
      <c r="A430" s="9"/>
      <c r="B430" s="9"/>
      <c r="C430" s="9"/>
      <c r="E430" s="85"/>
      <c r="G430" s="84"/>
    </row>
    <row r="431" spans="1:7" ht="14.25">
      <c r="A431" s="9"/>
      <c r="B431" s="9"/>
      <c r="C431" s="9"/>
      <c r="E431" s="85"/>
      <c r="G431" s="84"/>
    </row>
    <row r="432" spans="1:7" ht="14.25">
      <c r="A432" s="9"/>
      <c r="B432" s="9"/>
      <c r="C432" s="9"/>
      <c r="E432" s="85"/>
      <c r="G432" s="84"/>
    </row>
    <row r="433" spans="1:7" ht="14.25">
      <c r="A433" s="9"/>
      <c r="B433" s="9"/>
      <c r="C433" s="9"/>
      <c r="E433" s="85"/>
      <c r="G433" s="84"/>
    </row>
    <row r="434" spans="1:7" ht="14.25">
      <c r="A434" s="9"/>
      <c r="B434" s="9"/>
      <c r="C434" s="9"/>
      <c r="E434" s="85"/>
      <c r="G434" s="84"/>
    </row>
    <row r="435" spans="1:7" ht="14.25">
      <c r="A435" s="9"/>
      <c r="B435" s="9"/>
      <c r="C435" s="9"/>
      <c r="E435" s="85"/>
      <c r="G435" s="84"/>
    </row>
    <row r="436" spans="1:7" ht="14.25">
      <c r="A436" s="9"/>
      <c r="B436" s="9"/>
      <c r="C436" s="9"/>
      <c r="E436" s="85"/>
      <c r="G436" s="84"/>
    </row>
    <row r="437" spans="1:7" ht="14.25">
      <c r="A437" s="9"/>
      <c r="B437" s="9"/>
      <c r="C437" s="9"/>
      <c r="E437" s="85"/>
      <c r="G437" s="84"/>
    </row>
    <row r="438" spans="1:7" ht="14.25">
      <c r="A438" s="9"/>
      <c r="B438" s="9"/>
      <c r="C438" s="9"/>
      <c r="E438" s="85"/>
      <c r="G438" s="84"/>
    </row>
    <row r="439" spans="1:7" ht="14.25">
      <c r="A439" s="9"/>
      <c r="B439" s="9"/>
      <c r="C439" s="9"/>
      <c r="E439" s="85"/>
      <c r="G439" s="84"/>
    </row>
    <row r="440" spans="1:7" ht="14.25">
      <c r="A440" s="9"/>
      <c r="B440" s="9"/>
      <c r="C440" s="9"/>
      <c r="E440" s="85"/>
      <c r="G440" s="84"/>
    </row>
    <row r="441" spans="1:7" ht="14.25">
      <c r="A441" s="9"/>
      <c r="B441" s="9"/>
      <c r="C441" s="9"/>
      <c r="E441" s="85"/>
      <c r="G441" s="84"/>
    </row>
    <row r="442" spans="1:7" ht="14.25">
      <c r="A442" s="9"/>
      <c r="B442" s="9"/>
      <c r="C442" s="9"/>
      <c r="E442" s="85"/>
      <c r="G442" s="84"/>
    </row>
    <row r="443" spans="1:7" ht="14.25">
      <c r="A443" s="9"/>
      <c r="B443" s="9"/>
      <c r="C443" s="9"/>
      <c r="E443" s="85"/>
      <c r="G443" s="84"/>
    </row>
    <row r="444" spans="1:7" ht="14.25">
      <c r="A444" s="9"/>
      <c r="B444" s="9"/>
      <c r="C444" s="9"/>
      <c r="E444" s="85"/>
      <c r="G444" s="84"/>
    </row>
    <row r="445" spans="1:7" ht="14.25">
      <c r="A445" s="9"/>
      <c r="B445" s="9"/>
      <c r="C445" s="9"/>
      <c r="E445" s="85"/>
      <c r="G445" s="84"/>
    </row>
    <row r="446" spans="1:7" ht="14.25">
      <c r="A446" s="9"/>
      <c r="B446" s="9"/>
      <c r="C446" s="9"/>
      <c r="E446" s="85"/>
      <c r="G446" s="84"/>
    </row>
    <row r="447" spans="1:7" ht="14.25">
      <c r="A447" s="9"/>
      <c r="B447" s="9"/>
      <c r="C447" s="9"/>
      <c r="E447" s="85"/>
      <c r="G447" s="84"/>
    </row>
    <row r="448" spans="1:7" ht="14.25">
      <c r="A448" s="9"/>
      <c r="B448" s="9"/>
      <c r="C448" s="9"/>
      <c r="E448" s="85"/>
      <c r="G448" s="84"/>
    </row>
    <row r="449" spans="1:7" ht="14.25">
      <c r="A449" s="9"/>
      <c r="B449" s="9"/>
      <c r="C449" s="9"/>
      <c r="E449" s="85"/>
      <c r="G449" s="84"/>
    </row>
    <row r="450" spans="1:7" ht="14.25">
      <c r="A450" s="9"/>
      <c r="B450" s="9"/>
      <c r="C450" s="9"/>
      <c r="E450" s="85"/>
      <c r="G450" s="84"/>
    </row>
    <row r="451" spans="1:7" ht="14.25">
      <c r="A451" s="9"/>
      <c r="B451" s="9"/>
      <c r="C451" s="9"/>
      <c r="E451" s="85"/>
      <c r="G451" s="84"/>
    </row>
    <row r="452" spans="1:7" ht="14.25">
      <c r="A452" s="9"/>
      <c r="B452" s="9"/>
      <c r="C452" s="9"/>
      <c r="E452" s="85"/>
      <c r="G452" s="84"/>
    </row>
    <row r="453" spans="1:7" ht="14.25">
      <c r="A453" s="9"/>
      <c r="B453" s="9"/>
      <c r="C453" s="9"/>
      <c r="E453" s="85"/>
      <c r="G453" s="84"/>
    </row>
    <row r="454" spans="1:7" ht="14.25">
      <c r="A454" s="9"/>
      <c r="B454" s="9"/>
      <c r="C454" s="9"/>
      <c r="E454" s="85"/>
      <c r="G454" s="84"/>
    </row>
    <row r="455" spans="1:7" ht="14.25">
      <c r="A455" s="9"/>
      <c r="B455" s="9"/>
      <c r="C455" s="9"/>
      <c r="E455" s="85"/>
      <c r="G455" s="84"/>
    </row>
    <row r="456" spans="1:7" ht="14.25">
      <c r="A456" s="9"/>
      <c r="B456" s="9"/>
      <c r="C456" s="9"/>
      <c r="E456" s="85"/>
      <c r="G456" s="84"/>
    </row>
    <row r="457" spans="1:7" ht="14.25">
      <c r="A457" s="9"/>
      <c r="B457" s="9"/>
      <c r="C457" s="9"/>
      <c r="E457" s="85"/>
      <c r="G457" s="84"/>
    </row>
    <row r="458" spans="1:7" ht="14.25">
      <c r="A458" s="9"/>
      <c r="B458" s="9"/>
      <c r="C458" s="9"/>
      <c r="E458" s="85"/>
      <c r="G458" s="84"/>
    </row>
    <row r="459" spans="1:7" ht="14.25">
      <c r="A459" s="9"/>
      <c r="B459" s="9"/>
      <c r="C459" s="9"/>
      <c r="E459" s="85"/>
      <c r="G459" s="84"/>
    </row>
    <row r="460" spans="1:7" ht="14.25">
      <c r="A460" s="9"/>
      <c r="B460" s="9"/>
      <c r="C460" s="9"/>
      <c r="E460" s="85"/>
      <c r="G460" s="84"/>
    </row>
    <row r="461" spans="1:7" ht="14.25">
      <c r="A461" s="9"/>
      <c r="B461" s="9"/>
      <c r="C461" s="9"/>
      <c r="E461" s="85"/>
      <c r="G461" s="84"/>
    </row>
    <row r="462" spans="1:7" ht="14.25">
      <c r="A462" s="9"/>
      <c r="B462" s="9"/>
      <c r="C462" s="9"/>
      <c r="E462" s="85"/>
      <c r="G462" s="84"/>
    </row>
    <row r="463" spans="1:7" ht="14.25">
      <c r="A463" s="9"/>
      <c r="B463" s="9"/>
      <c r="C463" s="9"/>
      <c r="E463" s="85"/>
      <c r="G463" s="84"/>
    </row>
    <row r="464" spans="1:7" ht="14.25">
      <c r="A464" s="9"/>
      <c r="B464" s="9"/>
      <c r="C464" s="9"/>
      <c r="E464" s="85"/>
      <c r="G464" s="84"/>
    </row>
    <row r="465" spans="1:7" ht="14.25">
      <c r="A465" s="9"/>
      <c r="B465" s="9"/>
      <c r="C465" s="9"/>
      <c r="E465" s="85"/>
      <c r="G465" s="84"/>
    </row>
    <row r="466" spans="1:7" ht="14.25">
      <c r="A466" s="9"/>
      <c r="B466" s="9"/>
      <c r="C466" s="9"/>
      <c r="E466" s="85"/>
      <c r="G466" s="84"/>
    </row>
    <row r="467" spans="1:7" ht="14.25">
      <c r="A467" s="9"/>
      <c r="B467" s="9"/>
      <c r="C467" s="9"/>
      <c r="E467" s="85"/>
      <c r="G467" s="84"/>
    </row>
    <row r="468" spans="1:7" ht="14.25">
      <c r="A468" s="9"/>
      <c r="B468" s="9"/>
      <c r="C468" s="9"/>
      <c r="E468" s="85"/>
      <c r="G468" s="84"/>
    </row>
    <row r="469" spans="1:7" ht="14.25">
      <c r="A469" s="9"/>
      <c r="B469" s="9"/>
      <c r="C469" s="9"/>
      <c r="E469" s="85"/>
      <c r="G469" s="84"/>
    </row>
    <row r="470" spans="1:7" ht="14.25">
      <c r="A470" s="9"/>
      <c r="B470" s="9"/>
      <c r="C470" s="9"/>
      <c r="E470" s="85"/>
      <c r="G470" s="84"/>
    </row>
    <row r="471" spans="1:7" ht="14.25">
      <c r="A471" s="9"/>
      <c r="B471" s="9"/>
      <c r="C471" s="9"/>
      <c r="E471" s="85"/>
      <c r="G471" s="84"/>
    </row>
    <row r="472" spans="1:7" ht="14.25">
      <c r="A472" s="9"/>
      <c r="B472" s="9"/>
      <c r="C472" s="9"/>
      <c r="E472" s="85"/>
      <c r="G472" s="84"/>
    </row>
    <row r="473" spans="1:7" ht="14.25">
      <c r="A473" s="9"/>
      <c r="B473" s="9"/>
      <c r="C473" s="9"/>
      <c r="E473" s="85"/>
      <c r="G473" s="84"/>
    </row>
    <row r="474" spans="1:7" ht="14.25">
      <c r="A474" s="9"/>
      <c r="B474" s="9"/>
      <c r="C474" s="9"/>
      <c r="E474" s="85"/>
      <c r="G474" s="84"/>
    </row>
    <row r="475" spans="1:7" ht="14.25">
      <c r="A475" s="9"/>
      <c r="B475" s="9"/>
      <c r="C475" s="9"/>
      <c r="E475" s="85"/>
      <c r="G475" s="84"/>
    </row>
    <row r="476" spans="1:7" ht="14.25">
      <c r="A476" s="9"/>
      <c r="B476" s="9"/>
      <c r="C476" s="9"/>
      <c r="E476" s="85"/>
      <c r="G476" s="84"/>
    </row>
    <row r="477" spans="1:7" ht="14.25">
      <c r="A477" s="9"/>
      <c r="B477" s="9"/>
      <c r="C477" s="9"/>
      <c r="E477" s="85"/>
      <c r="G477" s="84"/>
    </row>
    <row r="478" spans="1:7" ht="14.25">
      <c r="A478" s="9"/>
      <c r="B478" s="9"/>
      <c r="C478" s="9"/>
      <c r="E478" s="85"/>
      <c r="G478" s="84"/>
    </row>
    <row r="479" spans="1:7" ht="14.25">
      <c r="A479" s="9"/>
      <c r="B479" s="9"/>
      <c r="C479" s="9"/>
      <c r="E479" s="85"/>
      <c r="G479" s="84"/>
    </row>
    <row r="480" spans="1:7" ht="14.25">
      <c r="A480" s="9"/>
      <c r="B480" s="9"/>
      <c r="C480" s="9"/>
      <c r="E480" s="85"/>
      <c r="G480" s="84"/>
    </row>
    <row r="481" spans="1:7" ht="14.25">
      <c r="A481" s="9"/>
      <c r="B481" s="9"/>
      <c r="C481" s="9"/>
      <c r="E481" s="85"/>
      <c r="G481" s="84"/>
    </row>
    <row r="482" spans="1:7" ht="14.25">
      <c r="A482" s="9"/>
      <c r="B482" s="9"/>
      <c r="C482" s="9"/>
      <c r="E482" s="85"/>
      <c r="G482" s="84"/>
    </row>
    <row r="483" spans="1:7" ht="14.25">
      <c r="A483" s="9"/>
      <c r="B483" s="9"/>
      <c r="C483" s="9"/>
      <c r="E483" s="85"/>
      <c r="G483" s="84"/>
    </row>
    <row r="484" spans="1:7" ht="14.25">
      <c r="A484" s="9"/>
      <c r="B484" s="9"/>
      <c r="C484" s="9"/>
      <c r="E484" s="85"/>
      <c r="G484" s="84"/>
    </row>
    <row r="485" spans="1:7" ht="14.25">
      <c r="A485" s="9"/>
      <c r="B485" s="9"/>
      <c r="C485" s="9"/>
      <c r="E485" s="85"/>
      <c r="G485" s="84"/>
    </row>
    <row r="486" spans="1:7" ht="14.25">
      <c r="A486" s="9"/>
      <c r="B486" s="9"/>
      <c r="C486" s="9"/>
      <c r="E486" s="85"/>
      <c r="G486" s="84"/>
    </row>
    <row r="487" spans="1:7" ht="14.25">
      <c r="A487" s="9"/>
      <c r="B487" s="9"/>
      <c r="C487" s="9"/>
      <c r="E487" s="85"/>
      <c r="G487" s="84"/>
    </row>
    <row r="488" spans="1:7" ht="14.25">
      <c r="A488" s="9"/>
      <c r="B488" s="9"/>
      <c r="C488" s="9"/>
      <c r="E488" s="85"/>
      <c r="G488" s="84"/>
    </row>
    <row r="489" spans="1:7" ht="14.25">
      <c r="A489" s="9"/>
      <c r="B489" s="9"/>
      <c r="C489" s="9"/>
      <c r="E489" s="85"/>
      <c r="G489" s="84"/>
    </row>
    <row r="490" spans="1:7" ht="14.25">
      <c r="A490" s="9"/>
      <c r="B490" s="9"/>
      <c r="C490" s="9"/>
      <c r="E490" s="85"/>
      <c r="G490" s="84"/>
    </row>
    <row r="491" spans="1:7" ht="14.25">
      <c r="A491" s="9"/>
      <c r="B491" s="9"/>
      <c r="C491" s="9"/>
      <c r="E491" s="85"/>
      <c r="G491" s="84"/>
    </row>
    <row r="492" spans="1:7" ht="14.25">
      <c r="A492" s="9"/>
      <c r="B492" s="9"/>
      <c r="C492" s="9"/>
      <c r="E492" s="85"/>
      <c r="G492" s="84"/>
    </row>
    <row r="493" spans="1:7" ht="14.25">
      <c r="A493" s="9"/>
      <c r="B493" s="9"/>
      <c r="C493" s="9"/>
      <c r="E493" s="85"/>
      <c r="G493" s="84"/>
    </row>
    <row r="494" spans="1:7" ht="14.25">
      <c r="A494" s="9"/>
      <c r="B494" s="9"/>
      <c r="C494" s="9"/>
      <c r="E494" s="85"/>
      <c r="G494" s="84"/>
    </row>
    <row r="495" spans="1:7" ht="14.25">
      <c r="A495" s="9"/>
      <c r="B495" s="9"/>
      <c r="C495" s="9"/>
      <c r="E495" s="85"/>
      <c r="G495" s="84"/>
    </row>
    <row r="496" spans="1:7" ht="14.25">
      <c r="A496" s="9"/>
      <c r="B496" s="9"/>
      <c r="C496" s="9"/>
      <c r="E496" s="85"/>
      <c r="G496" s="84"/>
    </row>
    <row r="497" spans="1:7" ht="14.25">
      <c r="A497" s="9"/>
      <c r="B497" s="9"/>
      <c r="C497" s="9"/>
      <c r="E497" s="85"/>
      <c r="G497" s="84"/>
    </row>
    <row r="498" spans="1:7" ht="14.25">
      <c r="A498" s="9"/>
      <c r="B498" s="9"/>
      <c r="C498" s="9"/>
      <c r="E498" s="85"/>
      <c r="G498" s="84"/>
    </row>
    <row r="499" spans="1:7" ht="14.25">
      <c r="A499" s="9"/>
      <c r="B499" s="9"/>
      <c r="C499" s="9"/>
      <c r="E499" s="85"/>
      <c r="G499" s="84"/>
    </row>
    <row r="500" spans="1:7" ht="14.25">
      <c r="A500" s="9"/>
      <c r="B500" s="9"/>
      <c r="C500" s="9"/>
      <c r="E500" s="85"/>
      <c r="G500" s="84"/>
    </row>
    <row r="501" spans="1:7" ht="14.25">
      <c r="A501" s="9"/>
      <c r="B501" s="9"/>
      <c r="C501" s="9"/>
      <c r="E501" s="85"/>
      <c r="G501" s="84"/>
    </row>
    <row r="502" spans="1:7" ht="14.25">
      <c r="A502" s="9"/>
      <c r="B502" s="9"/>
      <c r="C502" s="9"/>
      <c r="E502" s="85"/>
      <c r="G502" s="84"/>
    </row>
    <row r="503" spans="1:7" ht="14.25">
      <c r="A503" s="9"/>
      <c r="B503" s="9"/>
      <c r="C503" s="9"/>
      <c r="E503" s="85"/>
      <c r="G503" s="84"/>
    </row>
    <row r="504" spans="1:7" ht="14.25">
      <c r="A504" s="9"/>
      <c r="B504" s="9"/>
      <c r="C504" s="9"/>
      <c r="E504" s="85"/>
      <c r="G504" s="84"/>
    </row>
    <row r="505" spans="1:7" ht="14.25">
      <c r="A505" s="9"/>
      <c r="B505" s="9"/>
      <c r="C505" s="9"/>
      <c r="E505" s="85"/>
      <c r="G505" s="84"/>
    </row>
    <row r="506" spans="1:7" ht="14.25">
      <c r="A506" s="9"/>
      <c r="B506" s="9"/>
      <c r="C506" s="9"/>
      <c r="E506" s="85"/>
      <c r="G506" s="84"/>
    </row>
    <row r="507" spans="1:7" ht="14.25">
      <c r="A507" s="9"/>
      <c r="B507" s="9"/>
      <c r="C507" s="9"/>
      <c r="E507" s="85"/>
      <c r="G507" s="84"/>
    </row>
    <row r="508" spans="1:7" ht="14.25">
      <c r="A508" s="9"/>
      <c r="B508" s="9"/>
      <c r="C508" s="9"/>
      <c r="E508" s="85"/>
      <c r="G508" s="84"/>
    </row>
    <row r="509" spans="1:7" ht="14.25">
      <c r="A509" s="9"/>
      <c r="B509" s="9"/>
      <c r="C509" s="9"/>
      <c r="E509" s="85"/>
      <c r="G509" s="84"/>
    </row>
    <row r="510" spans="1:7" ht="14.25">
      <c r="A510" s="9"/>
      <c r="B510" s="9"/>
      <c r="C510" s="9"/>
      <c r="E510" s="85"/>
      <c r="G510" s="84"/>
    </row>
    <row r="511" spans="1:7" ht="14.25">
      <c r="A511" s="9"/>
      <c r="B511" s="9"/>
      <c r="C511" s="9"/>
      <c r="E511" s="85"/>
      <c r="G511" s="84"/>
    </row>
    <row r="512" spans="1:7" ht="14.25">
      <c r="A512" s="9"/>
      <c r="B512" s="9"/>
      <c r="C512" s="9"/>
      <c r="E512" s="85"/>
      <c r="G512" s="84"/>
    </row>
    <row r="513" spans="1:7" ht="14.25">
      <c r="A513" s="9"/>
      <c r="B513" s="9"/>
      <c r="C513" s="9"/>
      <c r="E513" s="85"/>
      <c r="G513" s="84"/>
    </row>
    <row r="514" spans="1:7" ht="14.25">
      <c r="A514" s="9"/>
      <c r="B514" s="9"/>
      <c r="C514" s="9"/>
      <c r="E514" s="85"/>
      <c r="G514" s="84"/>
    </row>
    <row r="515" spans="1:7" ht="14.25">
      <c r="A515" s="9"/>
      <c r="B515" s="9"/>
      <c r="C515" s="9"/>
      <c r="E515" s="85"/>
      <c r="G515" s="84"/>
    </row>
    <row r="516" spans="1:7" ht="14.25">
      <c r="A516" s="9"/>
      <c r="B516" s="9"/>
      <c r="C516" s="9"/>
      <c r="E516" s="85"/>
      <c r="G516" s="84"/>
    </row>
    <row r="517" spans="1:7" ht="14.25">
      <c r="A517" s="9"/>
      <c r="B517" s="9"/>
      <c r="C517" s="9"/>
      <c r="E517" s="85"/>
      <c r="G517" s="84"/>
    </row>
    <row r="518" spans="1:7" ht="14.25">
      <c r="A518" s="9"/>
      <c r="B518" s="9"/>
      <c r="C518" s="9"/>
      <c r="E518" s="85"/>
      <c r="G518" s="84"/>
    </row>
    <row r="519" spans="1:7" ht="14.25">
      <c r="A519" s="9"/>
      <c r="B519" s="9"/>
      <c r="C519" s="9"/>
      <c r="E519" s="85"/>
      <c r="G519" s="84"/>
    </row>
    <row r="520" spans="1:7" ht="14.25">
      <c r="A520" s="9"/>
      <c r="B520" s="9"/>
      <c r="C520" s="9"/>
      <c r="E520" s="85"/>
      <c r="G520" s="84"/>
    </row>
    <row r="521" spans="1:7" ht="14.25">
      <c r="A521" s="9"/>
      <c r="B521" s="9"/>
      <c r="C521" s="9"/>
      <c r="E521" s="85"/>
      <c r="G521" s="84"/>
    </row>
    <row r="522" spans="1:7" ht="14.25">
      <c r="A522" s="9"/>
      <c r="B522" s="9"/>
      <c r="C522" s="9"/>
      <c r="E522" s="85"/>
      <c r="G522" s="84"/>
    </row>
    <row r="523" spans="1:7" ht="14.25">
      <c r="A523" s="9"/>
      <c r="B523" s="9"/>
      <c r="C523" s="9"/>
      <c r="E523" s="85"/>
      <c r="G523" s="84"/>
    </row>
    <row r="524" spans="1:7" ht="14.25">
      <c r="A524" s="9"/>
      <c r="B524" s="9"/>
      <c r="C524" s="9"/>
      <c r="E524" s="85"/>
      <c r="G524" s="84"/>
    </row>
    <row r="525" spans="1:7" ht="14.25">
      <c r="A525" s="9"/>
      <c r="B525" s="9"/>
      <c r="C525" s="9"/>
      <c r="E525" s="85"/>
      <c r="G525" s="84"/>
    </row>
    <row r="526" spans="1:7" ht="14.25">
      <c r="A526" s="9"/>
      <c r="B526" s="9"/>
      <c r="C526" s="9"/>
      <c r="E526" s="85"/>
      <c r="G526" s="84"/>
    </row>
    <row r="527" spans="1:7" ht="14.25">
      <c r="A527" s="9"/>
      <c r="B527" s="9"/>
      <c r="C527" s="9"/>
      <c r="E527" s="85"/>
      <c r="G527" s="84"/>
    </row>
    <row r="528" spans="1:7" ht="14.25">
      <c r="A528" s="9"/>
      <c r="B528" s="9"/>
      <c r="C528" s="9"/>
      <c r="E528" s="85"/>
      <c r="G528" s="84"/>
    </row>
    <row r="529" spans="1:7" ht="14.25">
      <c r="A529" s="9"/>
      <c r="B529" s="9"/>
      <c r="C529" s="9"/>
      <c r="E529" s="85"/>
      <c r="G529" s="84"/>
    </row>
    <row r="530" spans="1:7" ht="14.25">
      <c r="A530" s="9"/>
      <c r="B530" s="9"/>
      <c r="C530" s="9"/>
      <c r="E530" s="85"/>
      <c r="G530" s="84"/>
    </row>
    <row r="531" spans="1:7" ht="14.25">
      <c r="A531" s="9"/>
      <c r="B531" s="9"/>
      <c r="C531" s="9"/>
      <c r="E531" s="85"/>
      <c r="G531" s="84"/>
    </row>
    <row r="532" spans="1:7" ht="14.25">
      <c r="A532" s="9"/>
      <c r="B532" s="9"/>
      <c r="C532" s="9"/>
      <c r="E532" s="85"/>
      <c r="G532" s="84"/>
    </row>
    <row r="533" spans="1:7" ht="14.25">
      <c r="A533" s="9"/>
      <c r="B533" s="9"/>
      <c r="C533" s="9"/>
      <c r="E533" s="85"/>
      <c r="G533" s="84"/>
    </row>
    <row r="534" spans="1:7" ht="14.25">
      <c r="A534" s="9"/>
      <c r="B534" s="9"/>
      <c r="C534" s="9"/>
      <c r="E534" s="85"/>
      <c r="G534" s="84"/>
    </row>
    <row r="535" spans="1:7" ht="14.25">
      <c r="A535" s="9"/>
      <c r="B535" s="9"/>
      <c r="C535" s="9"/>
      <c r="E535" s="85"/>
      <c r="G535" s="84"/>
    </row>
    <row r="536" spans="1:7" ht="14.25">
      <c r="A536" s="9"/>
      <c r="B536" s="9"/>
      <c r="C536" s="9"/>
      <c r="E536" s="85"/>
      <c r="G536" s="84"/>
    </row>
    <row r="537" spans="1:7" ht="14.25">
      <c r="A537" s="9"/>
      <c r="B537" s="9"/>
      <c r="C537" s="9"/>
      <c r="E537" s="85"/>
      <c r="G537" s="84"/>
    </row>
    <row r="538" spans="1:7" ht="14.25">
      <c r="A538" s="9"/>
      <c r="B538" s="9"/>
      <c r="C538" s="9"/>
      <c r="E538" s="85"/>
      <c r="G538" s="84"/>
    </row>
    <row r="539" spans="1:7" ht="14.25">
      <c r="A539" s="9"/>
      <c r="B539" s="9"/>
      <c r="C539" s="9"/>
      <c r="E539" s="85"/>
      <c r="G539" s="84"/>
    </row>
    <row r="540" spans="1:7" ht="14.25">
      <c r="A540" s="9"/>
      <c r="B540" s="9"/>
      <c r="C540" s="9"/>
      <c r="E540" s="85"/>
      <c r="G540" s="84"/>
    </row>
    <row r="541" spans="1:7" ht="14.25">
      <c r="A541" s="9"/>
      <c r="B541" s="9"/>
      <c r="C541" s="9"/>
      <c r="E541" s="85"/>
      <c r="G541" s="84"/>
    </row>
    <row r="542" spans="1:7" ht="14.25">
      <c r="A542" s="9"/>
      <c r="B542" s="9"/>
      <c r="C542" s="9"/>
      <c r="E542" s="85"/>
      <c r="G542" s="84"/>
    </row>
    <row r="543" spans="1:7" ht="14.25">
      <c r="A543" s="9"/>
      <c r="B543" s="9"/>
      <c r="C543" s="9"/>
      <c r="E543" s="85"/>
      <c r="G543" s="84"/>
    </row>
    <row r="544" spans="1:7" ht="14.25">
      <c r="A544" s="9"/>
      <c r="B544" s="9"/>
      <c r="C544" s="9"/>
      <c r="E544" s="85"/>
      <c r="G544" s="84"/>
    </row>
    <row r="545" spans="1:7" ht="14.25">
      <c r="A545" s="9"/>
      <c r="B545" s="9"/>
      <c r="C545" s="9"/>
      <c r="E545" s="85"/>
      <c r="G545" s="84"/>
    </row>
    <row r="546" spans="1:7" ht="14.25">
      <c r="A546" s="9"/>
      <c r="B546" s="9"/>
      <c r="C546" s="9"/>
      <c r="E546" s="85"/>
      <c r="G546" s="84"/>
    </row>
    <row r="547" spans="1:7" ht="14.25">
      <c r="A547" s="9"/>
      <c r="B547" s="9"/>
      <c r="C547" s="9"/>
      <c r="E547" s="85"/>
      <c r="G547" s="84"/>
    </row>
    <row r="548" spans="1:7" ht="14.25">
      <c r="A548" s="9"/>
      <c r="B548" s="9"/>
      <c r="C548" s="9"/>
      <c r="E548" s="85"/>
      <c r="G548" s="84"/>
    </row>
    <row r="549" spans="1:7" ht="14.25">
      <c r="A549" s="9"/>
      <c r="B549" s="9"/>
      <c r="C549" s="9"/>
      <c r="E549" s="85"/>
      <c r="G549" s="84"/>
    </row>
    <row r="550" spans="1:7" ht="14.25">
      <c r="A550" s="9"/>
      <c r="B550" s="9"/>
      <c r="C550" s="9"/>
      <c r="E550" s="85"/>
      <c r="G550" s="84"/>
    </row>
    <row r="551" spans="1:7" ht="14.25">
      <c r="A551" s="9"/>
      <c r="B551" s="9"/>
      <c r="C551" s="9"/>
      <c r="E551" s="85"/>
      <c r="G551" s="84"/>
    </row>
    <row r="552" spans="1:7" ht="14.25">
      <c r="A552" s="9"/>
      <c r="B552" s="9"/>
      <c r="C552" s="9"/>
      <c r="E552" s="85"/>
      <c r="G552" s="84"/>
    </row>
    <row r="553" spans="1:7" ht="14.25">
      <c r="A553" s="9"/>
      <c r="B553" s="9"/>
      <c r="C553" s="9"/>
      <c r="E553" s="85"/>
      <c r="G553" s="84"/>
    </row>
    <row r="554" spans="1:7" ht="14.25">
      <c r="A554" s="9"/>
      <c r="B554" s="9"/>
      <c r="C554" s="9"/>
      <c r="E554" s="85"/>
      <c r="G554" s="84"/>
    </row>
    <row r="555" spans="1:7" ht="14.25">
      <c r="A555" s="9"/>
      <c r="B555" s="9"/>
      <c r="C555" s="9"/>
      <c r="E555" s="85"/>
      <c r="G555" s="84"/>
    </row>
    <row r="556" spans="1:7" ht="14.25">
      <c r="A556" s="9"/>
      <c r="B556" s="9"/>
      <c r="C556" s="9"/>
      <c r="E556" s="85"/>
      <c r="G556" s="84"/>
    </row>
    <row r="557" spans="1:7" ht="14.25">
      <c r="A557" s="9"/>
      <c r="B557" s="9"/>
      <c r="C557" s="9"/>
      <c r="E557" s="85"/>
      <c r="G557" s="84"/>
    </row>
    <row r="558" spans="1:7" ht="14.25">
      <c r="A558" s="9"/>
      <c r="B558" s="9"/>
      <c r="C558" s="9"/>
      <c r="E558" s="85"/>
      <c r="G558" s="84"/>
    </row>
    <row r="559" spans="1:7" ht="14.25">
      <c r="A559" s="9"/>
      <c r="B559" s="9"/>
      <c r="C559" s="9"/>
      <c r="E559" s="85"/>
      <c r="G559" s="84"/>
    </row>
    <row r="560" spans="1:7" ht="14.25">
      <c r="A560" s="9"/>
      <c r="B560" s="9"/>
      <c r="C560" s="9"/>
      <c r="E560" s="85"/>
      <c r="G560" s="84"/>
    </row>
    <row r="561" spans="1:7" ht="14.25">
      <c r="A561" s="9"/>
      <c r="B561" s="9"/>
      <c r="C561" s="9"/>
      <c r="E561" s="85"/>
      <c r="G561" s="84"/>
    </row>
    <row r="562" spans="1:7" ht="14.25">
      <c r="A562" s="9"/>
      <c r="B562" s="9"/>
      <c r="C562" s="9"/>
      <c r="E562" s="85"/>
      <c r="G562" s="84"/>
    </row>
    <row r="563" spans="1:7" ht="14.25">
      <c r="A563" s="9"/>
      <c r="B563" s="9"/>
      <c r="C563" s="9"/>
      <c r="E563" s="85"/>
      <c r="G563" s="84"/>
    </row>
    <row r="564" spans="1:7" ht="14.25">
      <c r="A564" s="9"/>
      <c r="B564" s="9"/>
      <c r="C564" s="9"/>
      <c r="E564" s="85"/>
      <c r="G564" s="84"/>
    </row>
    <row r="565" spans="1:7" ht="14.25">
      <c r="A565" s="9"/>
      <c r="B565" s="9"/>
      <c r="C565" s="9"/>
      <c r="E565" s="85"/>
      <c r="G565" s="84"/>
    </row>
    <row r="566" spans="1:7" ht="14.25">
      <c r="A566" s="9"/>
      <c r="B566" s="9"/>
      <c r="C566" s="9"/>
      <c r="E566" s="85"/>
      <c r="G566" s="84"/>
    </row>
    <row r="567" spans="1:7" ht="14.25">
      <c r="A567" s="9"/>
      <c r="B567" s="9"/>
      <c r="C567" s="9"/>
      <c r="E567" s="85"/>
      <c r="G567" s="84"/>
    </row>
    <row r="568" spans="1:7" ht="14.25">
      <c r="A568" s="9"/>
      <c r="B568" s="9"/>
      <c r="C568" s="9"/>
      <c r="E568" s="85"/>
      <c r="G568" s="84"/>
    </row>
    <row r="569" spans="1:7" ht="14.25">
      <c r="A569" s="9"/>
      <c r="B569" s="9"/>
      <c r="C569" s="9"/>
      <c r="E569" s="85"/>
      <c r="G569" s="84"/>
    </row>
    <row r="570" spans="1:7" ht="14.25">
      <c r="A570" s="9"/>
      <c r="B570" s="9"/>
      <c r="C570" s="9"/>
      <c r="E570" s="85"/>
      <c r="G570" s="84"/>
    </row>
    <row r="571" spans="1:7" ht="14.25">
      <c r="A571" s="9"/>
      <c r="B571" s="9"/>
      <c r="C571" s="9"/>
      <c r="E571" s="85"/>
      <c r="G571" s="84"/>
    </row>
    <row r="572" spans="1:7" ht="14.25">
      <c r="A572" s="9"/>
      <c r="B572" s="9"/>
      <c r="C572" s="9"/>
      <c r="E572" s="85"/>
      <c r="G572" s="84"/>
    </row>
    <row r="573" spans="1:7" ht="14.25">
      <c r="A573" s="9"/>
      <c r="B573" s="9"/>
      <c r="C573" s="9"/>
      <c r="E573" s="85"/>
      <c r="G573" s="84"/>
    </row>
    <row r="574" spans="1:7" ht="14.25">
      <c r="A574" s="9"/>
      <c r="B574" s="9"/>
      <c r="C574" s="9"/>
      <c r="E574" s="85"/>
      <c r="G574" s="84"/>
    </row>
    <row r="575" spans="1:7" ht="14.25">
      <c r="A575" s="9"/>
      <c r="B575" s="9"/>
      <c r="C575" s="9"/>
      <c r="E575" s="85"/>
      <c r="G575" s="84"/>
    </row>
    <row r="576" spans="1:7" ht="14.25">
      <c r="A576" s="9"/>
      <c r="B576" s="9"/>
      <c r="C576" s="9"/>
      <c r="E576" s="85"/>
      <c r="G576" s="84"/>
    </row>
    <row r="577" spans="1:7" ht="14.25">
      <c r="A577" s="9"/>
      <c r="B577" s="9"/>
      <c r="C577" s="9"/>
      <c r="E577" s="85"/>
      <c r="G577" s="84"/>
    </row>
    <row r="578" spans="1:7" ht="14.25">
      <c r="A578" s="9"/>
      <c r="B578" s="9"/>
      <c r="C578" s="9"/>
      <c r="E578" s="85"/>
      <c r="G578" s="84"/>
    </row>
    <row r="579" spans="1:7" ht="14.25">
      <c r="A579" s="9"/>
      <c r="B579" s="9"/>
      <c r="C579" s="9"/>
      <c r="E579" s="85"/>
      <c r="G579" s="84"/>
    </row>
    <row r="580" spans="1:7" ht="14.25">
      <c r="A580" s="9"/>
      <c r="B580" s="9"/>
      <c r="C580" s="9"/>
      <c r="E580" s="85"/>
      <c r="G580" s="84"/>
    </row>
    <row r="581" spans="1:7" ht="14.25">
      <c r="A581" s="9"/>
      <c r="B581" s="9"/>
      <c r="C581" s="9"/>
      <c r="E581" s="85"/>
      <c r="G581" s="84"/>
    </row>
    <row r="582" spans="1:7" ht="14.25">
      <c r="A582" s="9"/>
      <c r="B582" s="9"/>
      <c r="C582" s="9"/>
      <c r="E582" s="85"/>
      <c r="G582" s="84"/>
    </row>
    <row r="583" spans="1:7" ht="14.25">
      <c r="A583" s="9"/>
      <c r="B583" s="9"/>
      <c r="C583" s="9"/>
      <c r="E583" s="85"/>
      <c r="G583" s="84"/>
    </row>
    <row r="584" spans="1:7" ht="14.25">
      <c r="A584" s="9"/>
      <c r="B584" s="9"/>
      <c r="C584" s="9"/>
      <c r="E584" s="85"/>
      <c r="G584" s="84"/>
    </row>
    <row r="585" spans="1:7" ht="14.25">
      <c r="A585" s="9"/>
      <c r="B585" s="9"/>
      <c r="C585" s="9"/>
      <c r="E585" s="85"/>
      <c r="G585" s="84"/>
    </row>
    <row r="586" spans="1:7" ht="14.25">
      <c r="A586" s="9"/>
      <c r="B586" s="9"/>
      <c r="C586" s="9"/>
      <c r="E586" s="85"/>
      <c r="G586" s="84"/>
    </row>
    <row r="587" spans="1:7" ht="14.25">
      <c r="A587" s="9"/>
      <c r="B587" s="9"/>
      <c r="C587" s="9"/>
      <c r="E587" s="85"/>
      <c r="G587" s="84"/>
    </row>
    <row r="588" spans="1:7" ht="14.25">
      <c r="A588" s="9"/>
      <c r="B588" s="9"/>
      <c r="C588" s="9"/>
      <c r="E588" s="85"/>
      <c r="G588" s="84"/>
    </row>
    <row r="589" spans="1:7" ht="14.25">
      <c r="A589" s="9"/>
      <c r="B589" s="9"/>
      <c r="C589" s="9"/>
      <c r="E589" s="85"/>
      <c r="G589" s="84"/>
    </row>
    <row r="590" spans="1:7" ht="14.25">
      <c r="A590" s="9"/>
      <c r="B590" s="9"/>
      <c r="C590" s="9"/>
      <c r="E590" s="85"/>
      <c r="G590" s="84"/>
    </row>
    <row r="591" spans="1:7" ht="14.25">
      <c r="A591" s="9"/>
      <c r="B591" s="9"/>
      <c r="C591" s="9"/>
      <c r="E591" s="85"/>
      <c r="G591" s="84"/>
    </row>
    <row r="592" spans="1:7" ht="14.25">
      <c r="A592" s="9"/>
      <c r="B592" s="9"/>
      <c r="C592" s="9"/>
      <c r="E592" s="85"/>
      <c r="G592" s="84"/>
    </row>
    <row r="593" spans="1:7" ht="14.25">
      <c r="A593" s="9"/>
      <c r="B593" s="9"/>
      <c r="C593" s="9"/>
      <c r="E593" s="85"/>
      <c r="G593" s="84"/>
    </row>
    <row r="594" spans="1:7" ht="14.25">
      <c r="A594" s="9"/>
      <c r="B594" s="9"/>
      <c r="C594" s="9"/>
      <c r="E594" s="85"/>
      <c r="G594" s="84"/>
    </row>
    <row r="595" spans="1:7" ht="14.25">
      <c r="A595" s="9"/>
      <c r="B595" s="9"/>
      <c r="C595" s="9"/>
      <c r="E595" s="85"/>
      <c r="G595" s="84"/>
    </row>
    <row r="596" spans="1:7" ht="14.25">
      <c r="A596" s="9"/>
      <c r="B596" s="9"/>
      <c r="C596" s="9"/>
      <c r="E596" s="85"/>
      <c r="G596" s="84"/>
    </row>
    <row r="597" spans="1:7" ht="14.25">
      <c r="A597" s="9"/>
      <c r="B597" s="9"/>
      <c r="C597" s="9"/>
      <c r="E597" s="85"/>
      <c r="G597" s="84"/>
    </row>
    <row r="598" spans="1:7" ht="14.25">
      <c r="A598" s="9"/>
      <c r="B598" s="9"/>
      <c r="C598" s="9"/>
      <c r="E598" s="85"/>
      <c r="G598" s="84"/>
    </row>
    <row r="599" spans="1:7" ht="14.25">
      <c r="A599" s="9"/>
      <c r="B599" s="9"/>
      <c r="C599" s="9"/>
      <c r="E599" s="85"/>
      <c r="G599" s="84"/>
    </row>
    <row r="600" spans="1:7" ht="14.25">
      <c r="A600" s="9"/>
      <c r="B600" s="9"/>
      <c r="C600" s="9"/>
      <c r="E600" s="85"/>
      <c r="G600" s="84"/>
    </row>
    <row r="601" spans="1:7" ht="14.25">
      <c r="A601" s="9"/>
      <c r="B601" s="9"/>
      <c r="C601" s="9"/>
      <c r="E601" s="85"/>
      <c r="G601" s="84"/>
    </row>
    <row r="602" spans="1:7" ht="14.25">
      <c r="A602" s="9"/>
      <c r="B602" s="9"/>
      <c r="C602" s="9"/>
      <c r="E602" s="85"/>
      <c r="G602" s="84"/>
    </row>
    <row r="603" spans="1:7" ht="14.25">
      <c r="A603" s="9"/>
      <c r="B603" s="9"/>
      <c r="C603" s="9"/>
      <c r="E603" s="85"/>
      <c r="G603" s="84"/>
    </row>
    <row r="604" spans="1:7" ht="14.25">
      <c r="A604" s="9"/>
      <c r="B604" s="9"/>
      <c r="C604" s="9"/>
      <c r="E604" s="85"/>
      <c r="G604" s="84"/>
    </row>
    <row r="605" spans="1:7" ht="14.25">
      <c r="A605" s="9"/>
      <c r="B605" s="9"/>
      <c r="C605" s="9"/>
      <c r="E605" s="85"/>
      <c r="G605" s="84"/>
    </row>
    <row r="606" spans="1:7" ht="14.25">
      <c r="A606" s="9"/>
      <c r="B606" s="9"/>
      <c r="C606" s="9"/>
      <c r="E606" s="85"/>
      <c r="G606" s="84"/>
    </row>
    <row r="607" spans="1:7" ht="14.25">
      <c r="A607" s="9"/>
      <c r="B607" s="9"/>
      <c r="C607" s="9"/>
      <c r="E607" s="85"/>
      <c r="G607" s="84"/>
    </row>
    <row r="608" spans="1:7" ht="14.25">
      <c r="A608" s="9"/>
      <c r="B608" s="9"/>
      <c r="C608" s="9"/>
      <c r="E608" s="85"/>
      <c r="G608" s="84"/>
    </row>
    <row r="609" spans="1:7" ht="14.25">
      <c r="A609" s="9"/>
      <c r="B609" s="9"/>
      <c r="C609" s="9"/>
      <c r="E609" s="85"/>
      <c r="G609" s="84"/>
    </row>
    <row r="610" spans="1:7" ht="14.25">
      <c r="A610" s="9"/>
      <c r="B610" s="9"/>
      <c r="C610" s="9"/>
      <c r="E610" s="85"/>
      <c r="G610" s="84"/>
    </row>
    <row r="611" spans="1:7" ht="14.25">
      <c r="A611" s="9"/>
      <c r="B611" s="9"/>
      <c r="C611" s="9"/>
      <c r="E611" s="85"/>
      <c r="G611" s="84"/>
    </row>
    <row r="612" spans="1:7" ht="14.25">
      <c r="A612" s="9"/>
      <c r="B612" s="9"/>
      <c r="C612" s="9"/>
      <c r="E612" s="85"/>
      <c r="G612" s="84"/>
    </row>
    <row r="613" spans="1:7" ht="14.25">
      <c r="A613" s="9"/>
      <c r="B613" s="9"/>
      <c r="C613" s="9"/>
      <c r="E613" s="85"/>
      <c r="G613" s="84"/>
    </row>
    <row r="614" spans="1:7" ht="14.25">
      <c r="A614" s="9"/>
      <c r="B614" s="9"/>
      <c r="C614" s="9"/>
      <c r="E614" s="85"/>
      <c r="G614" s="84"/>
    </row>
    <row r="615" spans="1:7" ht="14.25">
      <c r="A615" s="9"/>
      <c r="B615" s="9"/>
      <c r="C615" s="9"/>
      <c r="E615" s="85"/>
      <c r="G615" s="84"/>
    </row>
    <row r="616" spans="1:7" ht="14.25">
      <c r="A616" s="9"/>
      <c r="B616" s="9"/>
      <c r="C616" s="9"/>
      <c r="E616" s="85"/>
      <c r="G616" s="84"/>
    </row>
    <row r="617" spans="1:7" ht="14.25">
      <c r="A617" s="9"/>
      <c r="B617" s="9"/>
      <c r="C617" s="9"/>
      <c r="E617" s="85"/>
      <c r="G617" s="84"/>
    </row>
    <row r="618" spans="1:7" ht="14.25">
      <c r="A618" s="9"/>
      <c r="B618" s="9"/>
      <c r="C618" s="9"/>
      <c r="E618" s="85"/>
      <c r="G618" s="84"/>
    </row>
    <row r="619" spans="1:7" ht="14.25">
      <c r="A619" s="9"/>
      <c r="B619" s="9"/>
      <c r="C619" s="9"/>
      <c r="E619" s="85"/>
      <c r="G619" s="84"/>
    </row>
    <row r="620" spans="1:7" ht="14.25">
      <c r="A620" s="9"/>
      <c r="B620" s="9"/>
      <c r="C620" s="9"/>
      <c r="E620" s="85"/>
      <c r="G620" s="84"/>
    </row>
    <row r="621" spans="1:7" ht="14.25">
      <c r="A621" s="9"/>
      <c r="B621" s="9"/>
      <c r="C621" s="9"/>
      <c r="E621" s="85"/>
      <c r="G621" s="84"/>
    </row>
    <row r="622" spans="1:7" ht="14.25">
      <c r="A622" s="9"/>
      <c r="B622" s="9"/>
      <c r="C622" s="9"/>
      <c r="E622" s="85"/>
      <c r="G622" s="84"/>
    </row>
    <row r="623" spans="1:7" ht="14.25">
      <c r="A623" s="9"/>
      <c r="B623" s="9"/>
      <c r="C623" s="9"/>
      <c r="E623" s="85"/>
      <c r="G623" s="84"/>
    </row>
    <row r="624" spans="1:7" ht="14.25">
      <c r="A624" s="9"/>
      <c r="B624" s="9"/>
      <c r="C624" s="9"/>
      <c r="E624" s="85"/>
      <c r="G624" s="84"/>
    </row>
    <row r="625" spans="1:7" ht="14.25">
      <c r="A625" s="9"/>
      <c r="B625" s="9"/>
      <c r="C625" s="9"/>
      <c r="E625" s="85"/>
      <c r="G625" s="84"/>
    </row>
    <row r="626" spans="1:7" ht="14.25">
      <c r="A626" s="9"/>
      <c r="B626" s="9"/>
      <c r="C626" s="9"/>
      <c r="E626" s="85"/>
      <c r="G626" s="84"/>
    </row>
    <row r="627" spans="1:7" ht="14.25">
      <c r="A627" s="9"/>
      <c r="B627" s="9"/>
      <c r="C627" s="9"/>
      <c r="E627" s="85"/>
      <c r="G627" s="84"/>
    </row>
    <row r="628" spans="1:7" ht="14.25">
      <c r="A628" s="9"/>
      <c r="B628" s="9"/>
      <c r="C628" s="9"/>
      <c r="E628" s="85"/>
      <c r="G628" s="84"/>
    </row>
    <row r="629" spans="1:7" ht="14.25">
      <c r="A629" s="9"/>
      <c r="B629" s="9"/>
      <c r="C629" s="9"/>
      <c r="E629" s="85"/>
      <c r="G629" s="84"/>
    </row>
    <row r="630" spans="1:7" ht="14.25">
      <c r="A630" s="9"/>
      <c r="B630" s="9"/>
      <c r="C630" s="9"/>
      <c r="E630" s="85"/>
      <c r="G630" s="84"/>
    </row>
    <row r="631" spans="1:7" ht="14.25">
      <c r="A631" s="9"/>
      <c r="B631" s="9"/>
      <c r="C631" s="9"/>
      <c r="E631" s="85"/>
      <c r="G631" s="84"/>
    </row>
    <row r="632" spans="1:7" ht="14.25">
      <c r="A632" s="9"/>
      <c r="B632" s="9"/>
      <c r="C632" s="9"/>
      <c r="E632" s="85"/>
      <c r="G632" s="84"/>
    </row>
    <row r="633" spans="1:7" ht="14.25">
      <c r="A633" s="9"/>
      <c r="B633" s="9"/>
      <c r="C633" s="9"/>
      <c r="E633" s="85"/>
      <c r="G633" s="84"/>
    </row>
    <row r="634" spans="1:7" ht="14.25">
      <c r="A634" s="9"/>
      <c r="B634" s="9"/>
      <c r="C634" s="9"/>
      <c r="E634" s="85"/>
      <c r="G634" s="84"/>
    </row>
    <row r="635" spans="1:7" ht="14.25">
      <c r="A635" s="9"/>
      <c r="B635" s="9"/>
      <c r="C635" s="9"/>
      <c r="E635" s="85"/>
      <c r="G635" s="84"/>
    </row>
    <row r="636" spans="1:7" ht="14.25">
      <c r="A636" s="9"/>
      <c r="B636" s="9"/>
      <c r="C636" s="9"/>
      <c r="E636" s="85"/>
      <c r="G636" s="84"/>
    </row>
    <row r="637" spans="1:7" ht="14.25">
      <c r="A637" s="9"/>
      <c r="B637" s="9"/>
      <c r="C637" s="9"/>
      <c r="E637" s="85"/>
      <c r="G637" s="84"/>
    </row>
    <row r="638" spans="1:7" ht="14.25">
      <c r="A638" s="9"/>
      <c r="B638" s="9"/>
      <c r="C638" s="9"/>
      <c r="E638" s="85"/>
      <c r="G638" s="84"/>
    </row>
    <row r="639" spans="1:7" ht="14.25">
      <c r="A639" s="9"/>
      <c r="B639" s="9"/>
      <c r="C639" s="9"/>
      <c r="E639" s="85"/>
      <c r="G639" s="84"/>
    </row>
    <row r="640" spans="1:7" ht="14.25">
      <c r="A640" s="9"/>
      <c r="B640" s="9"/>
      <c r="C640" s="9"/>
      <c r="E640" s="85"/>
      <c r="G640" s="84"/>
    </row>
    <row r="641" spans="1:7" ht="14.25">
      <c r="A641" s="9"/>
      <c r="B641" s="9"/>
      <c r="C641" s="9"/>
      <c r="E641" s="85"/>
      <c r="G641" s="84"/>
    </row>
    <row r="642" spans="1:7" ht="14.25">
      <c r="A642" s="9"/>
      <c r="B642" s="9"/>
      <c r="C642" s="9"/>
      <c r="E642" s="85"/>
      <c r="G642" s="84"/>
    </row>
    <row r="643" spans="1:7" ht="14.25">
      <c r="A643" s="9"/>
      <c r="B643" s="9"/>
      <c r="C643" s="9"/>
      <c r="E643" s="85"/>
      <c r="G643" s="84"/>
    </row>
    <row r="644" spans="1:7" ht="14.25">
      <c r="A644" s="9"/>
      <c r="B644" s="9"/>
      <c r="C644" s="9"/>
      <c r="E644" s="85"/>
      <c r="G644" s="84"/>
    </row>
    <row r="645" spans="1:7" ht="14.25">
      <c r="A645" s="9"/>
      <c r="B645" s="9"/>
      <c r="C645" s="9"/>
      <c r="E645" s="85"/>
      <c r="G645" s="84"/>
    </row>
    <row r="646" spans="1:7" ht="14.25">
      <c r="A646" s="9"/>
      <c r="B646" s="9"/>
      <c r="C646" s="9"/>
      <c r="E646" s="85"/>
      <c r="G646" s="84"/>
    </row>
    <row r="647" spans="1:7" ht="14.25">
      <c r="A647" s="9"/>
      <c r="B647" s="9"/>
      <c r="C647" s="9"/>
      <c r="E647" s="85"/>
      <c r="G647" s="84"/>
    </row>
    <row r="648" spans="1:7" ht="14.25">
      <c r="A648" s="9"/>
      <c r="B648" s="9"/>
      <c r="C648" s="9"/>
      <c r="E648" s="85"/>
      <c r="G648" s="84"/>
    </row>
    <row r="649" spans="1:7" ht="14.25">
      <c r="A649" s="9"/>
      <c r="B649" s="9"/>
      <c r="C649" s="9"/>
      <c r="E649" s="85"/>
      <c r="G649" s="84"/>
    </row>
    <row r="650" spans="1:7" ht="14.25">
      <c r="A650" s="9"/>
      <c r="B650" s="9"/>
      <c r="C650" s="9"/>
      <c r="E650" s="85"/>
      <c r="G650" s="84"/>
    </row>
    <row r="651" spans="1:7" ht="14.25">
      <c r="A651" s="9"/>
      <c r="B651" s="9"/>
      <c r="C651" s="9"/>
      <c r="E651" s="85"/>
      <c r="G651" s="84"/>
    </row>
    <row r="652" spans="1:7" ht="14.25">
      <c r="A652" s="9"/>
      <c r="B652" s="9"/>
      <c r="C652" s="9"/>
      <c r="E652" s="85"/>
      <c r="G652" s="84"/>
    </row>
    <row r="653" spans="1:7" ht="14.25">
      <c r="A653" s="9"/>
      <c r="B653" s="9"/>
      <c r="C653" s="9"/>
      <c r="E653" s="85"/>
      <c r="G653" s="84"/>
    </row>
    <row r="654" spans="1:7" ht="14.25">
      <c r="A654" s="9"/>
      <c r="B654" s="9"/>
      <c r="C654" s="9"/>
      <c r="E654" s="85"/>
      <c r="G654" s="84"/>
    </row>
    <row r="655" spans="1:7" ht="14.25">
      <c r="A655" s="9"/>
      <c r="B655" s="9"/>
      <c r="C655" s="9"/>
      <c r="E655" s="85"/>
      <c r="G655" s="84"/>
    </row>
    <row r="656" spans="1:7" ht="14.25">
      <c r="A656" s="9"/>
      <c r="B656" s="9"/>
      <c r="C656" s="9"/>
      <c r="E656" s="85"/>
      <c r="G656" s="84"/>
    </row>
    <row r="657" spans="1:7" ht="14.25">
      <c r="A657" s="9"/>
      <c r="B657" s="9"/>
      <c r="C657" s="9"/>
      <c r="E657" s="85"/>
      <c r="G657" s="84"/>
    </row>
    <row r="658" spans="1:7" ht="14.25">
      <c r="A658" s="9"/>
      <c r="B658" s="9"/>
      <c r="C658" s="9"/>
      <c r="E658" s="85"/>
      <c r="G658" s="84"/>
    </row>
    <row r="659" spans="1:7" ht="14.25">
      <c r="A659" s="9"/>
      <c r="B659" s="9"/>
      <c r="C659" s="9"/>
      <c r="E659" s="85"/>
      <c r="G659" s="84"/>
    </row>
    <row r="660" spans="1:7" ht="14.25">
      <c r="A660" s="9"/>
      <c r="B660" s="9"/>
      <c r="C660" s="9"/>
      <c r="E660" s="85"/>
      <c r="G660" s="84"/>
    </row>
    <row r="661" spans="1:7" ht="14.25">
      <c r="A661" s="9"/>
      <c r="B661" s="9"/>
      <c r="C661" s="9"/>
      <c r="E661" s="85"/>
      <c r="G661" s="84"/>
    </row>
    <row r="662" spans="1:7" ht="14.25">
      <c r="A662" s="9"/>
      <c r="B662" s="9"/>
      <c r="C662" s="9"/>
      <c r="E662" s="85"/>
      <c r="G662" s="84"/>
    </row>
    <row r="663" spans="1:7" ht="14.25">
      <c r="A663" s="9"/>
      <c r="B663" s="9"/>
      <c r="C663" s="9"/>
      <c r="E663" s="85"/>
      <c r="G663" s="84"/>
    </row>
    <row r="664" spans="1:7" ht="14.25">
      <c r="A664" s="9"/>
      <c r="B664" s="9"/>
      <c r="C664" s="9"/>
      <c r="E664" s="85"/>
      <c r="G664" s="84"/>
    </row>
    <row r="665" spans="1:7" ht="14.25">
      <c r="A665" s="9"/>
      <c r="B665" s="9"/>
      <c r="C665" s="9"/>
      <c r="E665" s="85"/>
      <c r="G665" s="84"/>
    </row>
    <row r="666" spans="1:7" ht="14.25">
      <c r="A666" s="9"/>
      <c r="B666" s="9"/>
      <c r="C666" s="9"/>
      <c r="E666" s="85"/>
      <c r="G666" s="84"/>
    </row>
    <row r="667" spans="1:7" ht="14.25">
      <c r="A667" s="9"/>
      <c r="B667" s="9"/>
      <c r="C667" s="9"/>
      <c r="E667" s="85"/>
      <c r="G667" s="84"/>
    </row>
    <row r="668" spans="1:7" ht="14.25">
      <c r="A668" s="9"/>
      <c r="B668" s="9"/>
      <c r="C668" s="9"/>
      <c r="E668" s="85"/>
      <c r="G668" s="84"/>
    </row>
    <row r="669" spans="1:7" ht="14.25">
      <c r="A669" s="9"/>
      <c r="B669" s="9"/>
      <c r="C669" s="9"/>
      <c r="E669" s="85"/>
      <c r="G669" s="84"/>
    </row>
    <row r="670" spans="1:7" ht="14.25">
      <c r="A670" s="9"/>
      <c r="B670" s="9"/>
      <c r="C670" s="9"/>
      <c r="E670" s="85"/>
      <c r="G670" s="84"/>
    </row>
    <row r="671" spans="1:7" ht="14.25">
      <c r="A671" s="9"/>
      <c r="B671" s="9"/>
      <c r="C671" s="9"/>
      <c r="E671" s="85"/>
      <c r="G671" s="84"/>
    </row>
    <row r="672" spans="1:7" ht="14.25">
      <c r="A672" s="9"/>
      <c r="B672" s="9"/>
      <c r="C672" s="9"/>
      <c r="E672" s="85"/>
      <c r="G672" s="84"/>
    </row>
    <row r="673" spans="1:7" ht="14.25">
      <c r="A673" s="9"/>
      <c r="B673" s="9"/>
      <c r="C673" s="9"/>
      <c r="E673" s="85"/>
      <c r="G673" s="84"/>
    </row>
    <row r="674" spans="1:7" ht="14.25">
      <c r="A674" s="9"/>
      <c r="B674" s="9"/>
      <c r="C674" s="9"/>
      <c r="E674" s="85"/>
      <c r="G674" s="84"/>
    </row>
    <row r="675" spans="1:7" ht="14.25">
      <c r="A675" s="9"/>
      <c r="B675" s="9"/>
      <c r="C675" s="9"/>
      <c r="E675" s="85"/>
      <c r="G675" s="84"/>
    </row>
    <row r="676" spans="1:7" ht="14.25">
      <c r="A676" s="9"/>
      <c r="B676" s="9"/>
      <c r="C676" s="9"/>
      <c r="E676" s="85"/>
      <c r="G676" s="84"/>
    </row>
    <row r="677" spans="1:7" ht="14.25">
      <c r="A677" s="9"/>
      <c r="B677" s="9"/>
      <c r="C677" s="9"/>
      <c r="E677" s="85"/>
      <c r="G677" s="84"/>
    </row>
    <row r="678" spans="1:7" ht="14.25">
      <c r="A678" s="9"/>
      <c r="B678" s="9"/>
      <c r="C678" s="9"/>
      <c r="E678" s="85"/>
      <c r="G678" s="84"/>
    </row>
    <row r="679" spans="1:7" ht="14.25">
      <c r="A679" s="9"/>
      <c r="B679" s="9"/>
      <c r="C679" s="9"/>
      <c r="E679" s="85"/>
      <c r="G679" s="84"/>
    </row>
    <row r="680" spans="1:7" ht="14.25">
      <c r="A680" s="9"/>
      <c r="B680" s="9"/>
      <c r="C680" s="9"/>
      <c r="E680" s="85"/>
      <c r="G680" s="84"/>
    </row>
    <row r="681" spans="1:7" ht="14.25">
      <c r="A681" s="9"/>
      <c r="B681" s="9"/>
      <c r="C681" s="9"/>
      <c r="E681" s="85"/>
      <c r="G681" s="84"/>
    </row>
    <row r="682" spans="1:7" ht="14.25">
      <c r="A682" s="9"/>
      <c r="B682" s="9"/>
      <c r="C682" s="9"/>
      <c r="E682" s="85"/>
      <c r="G682" s="84"/>
    </row>
    <row r="683" spans="1:7" ht="14.25">
      <c r="A683" s="9"/>
      <c r="B683" s="9"/>
      <c r="C683" s="9"/>
      <c r="E683" s="85"/>
      <c r="G683" s="84"/>
    </row>
    <row r="684" spans="1:7" ht="14.25">
      <c r="A684" s="9"/>
      <c r="B684" s="9"/>
      <c r="C684" s="9"/>
      <c r="E684" s="85"/>
      <c r="G684" s="84"/>
    </row>
    <row r="685" spans="1:7" ht="14.25">
      <c r="A685" s="9"/>
      <c r="B685" s="9"/>
      <c r="C685" s="9"/>
      <c r="E685" s="85"/>
      <c r="G685" s="84"/>
    </row>
    <row r="686" spans="1:7" ht="14.25">
      <c r="A686" s="9"/>
      <c r="B686" s="9"/>
      <c r="C686" s="9"/>
      <c r="E686" s="85"/>
      <c r="G686" s="84"/>
    </row>
    <row r="687" spans="1:7" ht="14.25">
      <c r="A687" s="9"/>
      <c r="B687" s="9"/>
      <c r="C687" s="9"/>
      <c r="E687" s="85"/>
      <c r="G687" s="84"/>
    </row>
    <row r="688" spans="1:7" ht="14.25">
      <c r="A688" s="9"/>
      <c r="B688" s="9"/>
      <c r="C688" s="9"/>
      <c r="E688" s="85"/>
      <c r="G688" s="84"/>
    </row>
    <row r="689" spans="1:7" ht="14.25">
      <c r="A689" s="9"/>
      <c r="B689" s="9"/>
      <c r="C689" s="9"/>
      <c r="E689" s="85"/>
      <c r="G689" s="84"/>
    </row>
    <row r="690" spans="1:7" ht="14.25">
      <c r="A690" s="9"/>
      <c r="B690" s="9"/>
      <c r="C690" s="9"/>
      <c r="E690" s="85"/>
      <c r="G690" s="84"/>
    </row>
    <row r="691" spans="1:7" ht="14.25">
      <c r="A691" s="9"/>
      <c r="B691" s="9"/>
      <c r="C691" s="9"/>
      <c r="E691" s="85"/>
      <c r="G691" s="84"/>
    </row>
    <row r="692" spans="1:7" ht="14.25">
      <c r="A692" s="9"/>
      <c r="B692" s="9"/>
      <c r="C692" s="9"/>
      <c r="E692" s="85"/>
      <c r="G692" s="84"/>
    </row>
    <row r="693" spans="1:7" ht="14.25">
      <c r="A693" s="9"/>
      <c r="B693" s="9"/>
      <c r="C693" s="9"/>
      <c r="E693" s="85"/>
      <c r="G693" s="84"/>
    </row>
    <row r="694" spans="1:7" ht="14.25">
      <c r="A694" s="9"/>
      <c r="B694" s="9"/>
      <c r="C694" s="9"/>
      <c r="E694" s="85"/>
      <c r="G694" s="84"/>
    </row>
    <row r="695" spans="1:7" ht="14.25">
      <c r="A695" s="9"/>
      <c r="B695" s="9"/>
      <c r="C695" s="9"/>
      <c r="E695" s="85"/>
      <c r="G695" s="84"/>
    </row>
    <row r="696" spans="1:7" ht="14.25">
      <c r="A696" s="9"/>
      <c r="B696" s="9"/>
      <c r="C696" s="9"/>
      <c r="E696" s="85"/>
      <c r="G696" s="84"/>
    </row>
    <row r="697" spans="1:7" ht="14.25">
      <c r="A697" s="9"/>
      <c r="B697" s="9"/>
      <c r="C697" s="9"/>
      <c r="E697" s="85"/>
      <c r="G697" s="84"/>
    </row>
    <row r="698" spans="1:7" ht="14.25">
      <c r="A698" s="9"/>
      <c r="B698" s="9"/>
      <c r="C698" s="9"/>
      <c r="E698" s="85"/>
      <c r="G698" s="84"/>
    </row>
    <row r="699" spans="1:7" ht="14.25">
      <c r="A699" s="9"/>
      <c r="B699" s="9"/>
      <c r="C699" s="9"/>
      <c r="E699" s="85"/>
      <c r="G699" s="84"/>
    </row>
    <row r="700" spans="1:7" ht="14.25">
      <c r="A700" s="9"/>
      <c r="B700" s="9"/>
      <c r="C700" s="9"/>
      <c r="E700" s="85"/>
      <c r="G700" s="84"/>
    </row>
    <row r="701" spans="1:7" ht="14.25">
      <c r="A701" s="9"/>
      <c r="B701" s="9"/>
      <c r="C701" s="9"/>
      <c r="E701" s="85"/>
      <c r="G701" s="84"/>
    </row>
    <row r="702" spans="1:7" ht="14.25">
      <c r="A702" s="9"/>
      <c r="B702" s="9"/>
      <c r="C702" s="9"/>
      <c r="E702" s="85"/>
      <c r="G702" s="84"/>
    </row>
    <row r="703" spans="1:7" ht="14.25">
      <c r="A703" s="9"/>
      <c r="B703" s="9"/>
      <c r="C703" s="9"/>
      <c r="E703" s="85"/>
      <c r="G703" s="84"/>
    </row>
    <row r="704" spans="1:7" ht="14.25">
      <c r="A704" s="9"/>
      <c r="B704" s="9"/>
      <c r="C704" s="9"/>
      <c r="E704" s="85"/>
      <c r="G704" s="84"/>
    </row>
    <row r="705" spans="1:7" ht="14.25">
      <c r="A705" s="9"/>
      <c r="B705" s="9"/>
      <c r="C705" s="9"/>
      <c r="E705" s="85"/>
      <c r="G705" s="84"/>
    </row>
    <row r="706" spans="1:7" ht="14.25">
      <c r="A706" s="9"/>
      <c r="B706" s="9"/>
      <c r="C706" s="9"/>
      <c r="E706" s="85"/>
      <c r="G706" s="84"/>
    </row>
    <row r="707" spans="1:7" ht="14.25">
      <c r="A707" s="9"/>
      <c r="B707" s="9"/>
      <c r="C707" s="9"/>
      <c r="E707" s="85"/>
      <c r="G707" s="84"/>
    </row>
    <row r="708" spans="1:7" ht="14.25">
      <c r="A708" s="9"/>
      <c r="B708" s="9"/>
      <c r="C708" s="9"/>
      <c r="E708" s="85"/>
      <c r="G708" s="84"/>
    </row>
    <row r="709" spans="1:7" ht="14.25">
      <c r="A709" s="9"/>
      <c r="B709" s="9"/>
      <c r="C709" s="9"/>
      <c r="E709" s="85"/>
      <c r="G709" s="84"/>
    </row>
    <row r="710" spans="1:7" ht="14.25">
      <c r="A710" s="9"/>
      <c r="B710" s="9"/>
      <c r="C710" s="9"/>
      <c r="E710" s="85"/>
      <c r="G710" s="84"/>
    </row>
    <row r="711" spans="1:7" ht="14.25">
      <c r="A711" s="9"/>
      <c r="B711" s="9"/>
      <c r="C711" s="9"/>
      <c r="E711" s="85"/>
      <c r="G711" s="84"/>
    </row>
    <row r="712" spans="1:7" ht="14.25">
      <c r="A712" s="9"/>
      <c r="B712" s="9"/>
      <c r="C712" s="9"/>
      <c r="E712" s="85"/>
      <c r="G712" s="84"/>
    </row>
    <row r="713" spans="1:7" ht="14.25">
      <c r="A713" s="9"/>
      <c r="B713" s="9"/>
      <c r="C713" s="9"/>
      <c r="E713" s="85"/>
      <c r="G713" s="84"/>
    </row>
    <row r="714" spans="1:7" ht="14.25">
      <c r="A714" s="9"/>
      <c r="B714" s="9"/>
      <c r="C714" s="9"/>
      <c r="E714" s="85"/>
      <c r="G714" s="84"/>
    </row>
    <row r="715" spans="1:7" ht="14.25">
      <c r="A715" s="9"/>
      <c r="B715" s="9"/>
      <c r="C715" s="9"/>
      <c r="E715" s="85"/>
      <c r="G715" s="84"/>
    </row>
    <row r="716" spans="1:7" ht="14.25">
      <c r="A716" s="9"/>
      <c r="B716" s="9"/>
      <c r="C716" s="9"/>
      <c r="E716" s="85"/>
      <c r="G716" s="84"/>
    </row>
    <row r="717" spans="1:7" ht="14.25">
      <c r="A717" s="9"/>
      <c r="B717" s="9"/>
      <c r="C717" s="9"/>
      <c r="E717" s="85"/>
      <c r="G717" s="84"/>
    </row>
    <row r="718" spans="1:7" ht="14.25">
      <c r="A718" s="9"/>
      <c r="B718" s="9"/>
      <c r="C718" s="9"/>
      <c r="E718" s="85"/>
      <c r="G718" s="84"/>
    </row>
    <row r="719" spans="1:7" ht="14.25">
      <c r="A719" s="9"/>
      <c r="B719" s="9"/>
      <c r="C719" s="9"/>
      <c r="E719" s="85"/>
      <c r="G719" s="84"/>
    </row>
    <row r="720" spans="1:7" ht="14.25">
      <c r="A720" s="9"/>
      <c r="B720" s="9"/>
      <c r="C720" s="9"/>
      <c r="E720" s="85"/>
      <c r="G720" s="84"/>
    </row>
    <row r="721" spans="1:7" ht="14.25">
      <c r="A721" s="9"/>
      <c r="B721" s="9"/>
      <c r="C721" s="9"/>
      <c r="E721" s="85"/>
      <c r="G721" s="84"/>
    </row>
    <row r="722" spans="1:7" ht="14.25">
      <c r="A722" s="9"/>
      <c r="B722" s="9"/>
      <c r="C722" s="9"/>
      <c r="E722" s="85"/>
      <c r="G722" s="84"/>
    </row>
    <row r="723" spans="1:7" ht="14.25">
      <c r="A723" s="9"/>
      <c r="B723" s="9"/>
      <c r="C723" s="9"/>
      <c r="E723" s="85"/>
      <c r="G723" s="84"/>
    </row>
    <row r="724" spans="1:7" ht="14.25">
      <c r="A724" s="9"/>
      <c r="B724" s="9"/>
      <c r="C724" s="9"/>
      <c r="E724" s="85"/>
      <c r="G724" s="84"/>
    </row>
    <row r="725" spans="1:7" ht="14.25">
      <c r="A725" s="9"/>
      <c r="B725" s="9"/>
      <c r="C725" s="9"/>
      <c r="E725" s="85"/>
      <c r="G725" s="84"/>
    </row>
    <row r="726" spans="1:7" ht="14.25">
      <c r="A726" s="9"/>
      <c r="B726" s="9"/>
      <c r="C726" s="9"/>
      <c r="E726" s="85"/>
      <c r="G726" s="84"/>
    </row>
    <row r="727" spans="1:7" ht="14.25">
      <c r="A727" s="9"/>
      <c r="B727" s="9"/>
      <c r="C727" s="9"/>
      <c r="E727" s="85"/>
      <c r="G727" s="84"/>
    </row>
    <row r="728" spans="1:7" ht="14.25">
      <c r="A728" s="9"/>
      <c r="B728" s="9"/>
      <c r="C728" s="9"/>
      <c r="E728" s="85"/>
      <c r="G728" s="84"/>
    </row>
    <row r="729" spans="1:7" ht="14.25">
      <c r="A729" s="9"/>
      <c r="B729" s="9"/>
      <c r="C729" s="9"/>
      <c r="E729" s="85"/>
      <c r="G729" s="84"/>
    </row>
    <row r="730" spans="1:7" ht="14.25">
      <c r="A730" s="9"/>
      <c r="B730" s="9"/>
      <c r="C730" s="9"/>
      <c r="E730" s="85"/>
      <c r="G730" s="84"/>
    </row>
    <row r="731" spans="1:7" ht="14.25">
      <c r="A731" s="9"/>
      <c r="B731" s="9"/>
      <c r="C731" s="9"/>
      <c r="E731" s="85"/>
      <c r="G731" s="84"/>
    </row>
    <row r="732" spans="1:7" ht="14.25">
      <c r="A732" s="9"/>
      <c r="B732" s="9"/>
      <c r="C732" s="9"/>
      <c r="E732" s="85"/>
      <c r="G732" s="84"/>
    </row>
    <row r="733" spans="1:7" ht="14.25">
      <c r="A733" s="9"/>
      <c r="B733" s="9"/>
      <c r="C733" s="9"/>
      <c r="E733" s="85"/>
      <c r="G733" s="84"/>
    </row>
    <row r="734" spans="1:7" ht="14.25">
      <c r="A734" s="9"/>
      <c r="B734" s="9"/>
      <c r="C734" s="9"/>
      <c r="E734" s="85"/>
      <c r="G734" s="84"/>
    </row>
    <row r="735" spans="1:7" ht="14.25">
      <c r="A735" s="9"/>
      <c r="B735" s="9"/>
      <c r="C735" s="9"/>
      <c r="E735" s="85"/>
      <c r="G735" s="84"/>
    </row>
    <row r="736" spans="1:7" ht="14.25">
      <c r="A736" s="9"/>
      <c r="B736" s="9"/>
      <c r="C736" s="9"/>
      <c r="E736" s="85"/>
      <c r="G736" s="84"/>
    </row>
    <row r="737" spans="1:7" ht="14.25">
      <c r="A737" s="9"/>
      <c r="B737" s="9"/>
      <c r="C737" s="9"/>
      <c r="E737" s="85"/>
      <c r="G737" s="84"/>
    </row>
    <row r="738" spans="1:7" ht="14.25">
      <c r="A738" s="9"/>
      <c r="B738" s="9"/>
      <c r="C738" s="9"/>
      <c r="E738" s="85"/>
      <c r="G738" s="84"/>
    </row>
    <row r="739" spans="1:7" ht="14.25">
      <c r="A739" s="9"/>
      <c r="B739" s="9"/>
      <c r="C739" s="9"/>
      <c r="E739" s="85"/>
      <c r="G739" s="84"/>
    </row>
    <row r="740" spans="1:7" ht="14.25">
      <c r="A740" s="9"/>
      <c r="B740" s="9"/>
      <c r="C740" s="9"/>
      <c r="E740" s="85"/>
      <c r="G740" s="84"/>
    </row>
    <row r="741" spans="1:7" ht="14.25">
      <c r="A741" s="9"/>
      <c r="B741" s="9"/>
      <c r="C741" s="9"/>
      <c r="E741" s="85"/>
      <c r="G741" s="84"/>
    </row>
    <row r="742" spans="1:7" ht="14.25">
      <c r="A742" s="9"/>
      <c r="B742" s="9"/>
      <c r="C742" s="9"/>
      <c r="E742" s="85"/>
      <c r="G742" s="84"/>
    </row>
    <row r="743" spans="1:7" ht="14.25">
      <c r="A743" s="9"/>
      <c r="B743" s="9"/>
      <c r="C743" s="9"/>
      <c r="E743" s="85"/>
      <c r="G743" s="84"/>
    </row>
    <row r="744" spans="1:7" ht="14.25">
      <c r="A744" s="9"/>
      <c r="B744" s="9"/>
      <c r="C744" s="9"/>
      <c r="E744" s="85"/>
      <c r="G744" s="84"/>
    </row>
    <row r="745" spans="1:7" ht="14.25">
      <c r="A745" s="9"/>
      <c r="B745" s="9"/>
      <c r="C745" s="9"/>
      <c r="E745" s="85"/>
      <c r="G745" s="84"/>
    </row>
    <row r="746" spans="1:7" ht="14.25">
      <c r="A746" s="9"/>
      <c r="B746" s="9"/>
      <c r="C746" s="9"/>
      <c r="E746" s="85"/>
      <c r="G746" s="84"/>
    </row>
    <row r="747" spans="1:7" ht="14.25">
      <c r="A747" s="9"/>
      <c r="B747" s="9"/>
      <c r="C747" s="9"/>
      <c r="E747" s="85"/>
      <c r="G747" s="84"/>
    </row>
    <row r="748" spans="1:7" ht="14.25">
      <c r="A748" s="9"/>
      <c r="B748" s="9"/>
      <c r="C748" s="9"/>
      <c r="E748" s="85"/>
      <c r="G748" s="84"/>
    </row>
    <row r="749" spans="1:7" ht="14.25">
      <c r="A749" s="9"/>
      <c r="B749" s="9"/>
      <c r="C749" s="9"/>
      <c r="E749" s="85"/>
      <c r="G749" s="84"/>
    </row>
    <row r="750" spans="1:7" ht="14.25">
      <c r="A750" s="9"/>
      <c r="B750" s="9"/>
      <c r="C750" s="9"/>
      <c r="E750" s="85"/>
      <c r="G750" s="84"/>
    </row>
    <row r="751" spans="1:7" ht="14.25">
      <c r="A751" s="9"/>
      <c r="B751" s="9"/>
      <c r="C751" s="9"/>
      <c r="E751" s="85"/>
      <c r="G751" s="84"/>
    </row>
    <row r="752" spans="1:7" ht="14.25">
      <c r="A752" s="9"/>
      <c r="B752" s="9"/>
      <c r="C752" s="9"/>
      <c r="E752" s="85"/>
      <c r="G752" s="84"/>
    </row>
    <row r="753" spans="1:7" ht="14.25">
      <c r="A753" s="9"/>
      <c r="B753" s="9"/>
      <c r="C753" s="9"/>
      <c r="E753" s="85"/>
      <c r="G753" s="84"/>
    </row>
    <row r="754" spans="1:7" ht="14.25">
      <c r="A754" s="9"/>
      <c r="B754" s="9"/>
      <c r="C754" s="9"/>
      <c r="E754" s="85"/>
      <c r="G754" s="84"/>
    </row>
    <row r="755" spans="1:7" ht="14.25">
      <c r="A755" s="9"/>
      <c r="B755" s="9"/>
      <c r="C755" s="9"/>
      <c r="E755" s="85"/>
      <c r="G755" s="84"/>
    </row>
    <row r="756" spans="1:7" ht="14.25">
      <c r="A756" s="9"/>
      <c r="B756" s="9"/>
      <c r="C756" s="9"/>
      <c r="E756" s="85"/>
      <c r="G756" s="84"/>
    </row>
    <row r="757" spans="1:7" ht="14.25">
      <c r="A757" s="9"/>
      <c r="B757" s="9"/>
      <c r="C757" s="9"/>
      <c r="E757" s="85"/>
      <c r="G757" s="84"/>
    </row>
    <row r="758" spans="1:7" ht="14.25">
      <c r="A758" s="9"/>
      <c r="B758" s="9"/>
      <c r="C758" s="9"/>
      <c r="E758" s="85"/>
      <c r="G758" s="84"/>
    </row>
    <row r="759" spans="1:7" ht="14.25">
      <c r="A759" s="9"/>
      <c r="B759" s="9"/>
      <c r="C759" s="9"/>
      <c r="E759" s="85"/>
      <c r="G759" s="84"/>
    </row>
    <row r="760" spans="1:7" ht="14.25">
      <c r="A760" s="9"/>
      <c r="B760" s="9"/>
      <c r="C760" s="9"/>
      <c r="E760" s="85"/>
      <c r="G760" s="84"/>
    </row>
    <row r="761" spans="1:7" ht="14.25">
      <c r="A761" s="9"/>
      <c r="B761" s="9"/>
      <c r="C761" s="9"/>
      <c r="E761" s="85"/>
      <c r="G761" s="84"/>
    </row>
    <row r="762" spans="1:7" ht="14.25">
      <c r="A762" s="9"/>
      <c r="B762" s="9"/>
      <c r="C762" s="9"/>
      <c r="E762" s="85"/>
      <c r="G762" s="84"/>
    </row>
    <row r="763" spans="1:7" ht="14.25">
      <c r="A763" s="9"/>
      <c r="B763" s="9"/>
      <c r="C763" s="9"/>
      <c r="E763" s="85"/>
      <c r="G763" s="84"/>
    </row>
    <row r="764" spans="1:7" ht="14.25">
      <c r="A764" s="9"/>
      <c r="B764" s="9"/>
      <c r="C764" s="9"/>
      <c r="E764" s="85"/>
      <c r="G764" s="84"/>
    </row>
    <row r="765" spans="1:7" ht="14.25">
      <c r="A765" s="9"/>
      <c r="B765" s="9"/>
      <c r="C765" s="9"/>
      <c r="E765" s="85"/>
      <c r="G765" s="84"/>
    </row>
    <row r="766" spans="1:7" ht="14.25">
      <c r="A766" s="9"/>
      <c r="B766" s="9"/>
      <c r="C766" s="9"/>
      <c r="E766" s="85"/>
      <c r="G766" s="84"/>
    </row>
    <row r="767" spans="1:7" ht="14.25">
      <c r="A767" s="9"/>
      <c r="B767" s="9"/>
      <c r="C767" s="9"/>
      <c r="E767" s="85"/>
      <c r="G767" s="84"/>
    </row>
    <row r="768" spans="1:7" ht="14.25">
      <c r="A768" s="9"/>
      <c r="B768" s="9"/>
      <c r="C768" s="9"/>
      <c r="E768" s="85"/>
      <c r="G768" s="84"/>
    </row>
    <row r="769" spans="1:7" ht="14.25">
      <c r="A769" s="9"/>
      <c r="B769" s="9"/>
      <c r="C769" s="9"/>
      <c r="E769" s="85"/>
      <c r="G769" s="84"/>
    </row>
    <row r="770" spans="1:7" ht="14.25">
      <c r="A770" s="9"/>
      <c r="B770" s="9"/>
      <c r="C770" s="9"/>
      <c r="E770" s="85"/>
      <c r="G770" s="84"/>
    </row>
    <row r="771" spans="1:7" ht="14.25">
      <c r="A771" s="9"/>
      <c r="B771" s="9"/>
      <c r="C771" s="9"/>
      <c r="E771" s="85"/>
      <c r="G771" s="84"/>
    </row>
    <row r="772" spans="1:7" ht="14.25">
      <c r="A772" s="9"/>
      <c r="B772" s="9"/>
      <c r="C772" s="9"/>
      <c r="E772" s="85"/>
      <c r="G772" s="84"/>
    </row>
    <row r="773" spans="1:7" ht="14.25">
      <c r="A773" s="9"/>
      <c r="B773" s="9"/>
      <c r="C773" s="9"/>
      <c r="E773" s="85"/>
      <c r="G773" s="84"/>
    </row>
    <row r="774" spans="1:7" ht="14.25">
      <c r="A774" s="9"/>
      <c r="B774" s="9"/>
      <c r="C774" s="9"/>
      <c r="E774" s="85"/>
      <c r="G774" s="84"/>
    </row>
    <row r="775" spans="1:7" ht="14.25">
      <c r="A775" s="9"/>
      <c r="B775" s="9"/>
      <c r="C775" s="9"/>
      <c r="E775" s="85"/>
      <c r="G775" s="84"/>
    </row>
    <row r="776" spans="1:7" ht="14.25">
      <c r="A776" s="9"/>
      <c r="B776" s="9"/>
      <c r="C776" s="9"/>
      <c r="E776" s="85"/>
      <c r="G776" s="84"/>
    </row>
    <row r="777" spans="1:7" ht="14.25">
      <c r="A777" s="9"/>
      <c r="B777" s="9"/>
      <c r="C777" s="9"/>
      <c r="E777" s="85"/>
      <c r="G777" s="84"/>
    </row>
    <row r="778" spans="1:7" ht="14.25">
      <c r="A778" s="9"/>
      <c r="B778" s="9"/>
      <c r="C778" s="9"/>
      <c r="E778" s="85"/>
      <c r="G778" s="84"/>
    </row>
    <row r="779" spans="1:7" ht="14.25">
      <c r="A779" s="9"/>
      <c r="B779" s="9"/>
      <c r="C779" s="9"/>
      <c r="E779" s="85"/>
      <c r="G779" s="84"/>
    </row>
    <row r="780" spans="1:7" ht="14.25">
      <c r="A780" s="9"/>
      <c r="B780" s="9"/>
      <c r="C780" s="9"/>
      <c r="E780" s="85"/>
      <c r="G780" s="84"/>
    </row>
    <row r="781" spans="1:7" ht="14.25">
      <c r="A781" s="9"/>
      <c r="B781" s="9"/>
      <c r="C781" s="9"/>
      <c r="E781" s="85"/>
      <c r="G781" s="84"/>
    </row>
    <row r="782" spans="1:7" ht="14.25">
      <c r="A782" s="9"/>
      <c r="B782" s="9"/>
      <c r="C782" s="9"/>
      <c r="E782" s="85"/>
      <c r="G782" s="84"/>
    </row>
    <row r="783" spans="1:7" ht="14.25">
      <c r="A783" s="9"/>
      <c r="B783" s="9"/>
      <c r="C783" s="9"/>
      <c r="E783" s="85"/>
      <c r="G783" s="84"/>
    </row>
    <row r="784" spans="1:7" ht="14.25">
      <c r="A784" s="9"/>
      <c r="B784" s="9"/>
      <c r="C784" s="9"/>
      <c r="E784" s="85"/>
      <c r="G784" s="84"/>
    </row>
    <row r="785" spans="1:7" ht="14.25">
      <c r="A785" s="9"/>
      <c r="B785" s="9"/>
      <c r="C785" s="9"/>
      <c r="E785" s="85"/>
      <c r="G785" s="84"/>
    </row>
    <row r="786" spans="1:7" ht="14.25">
      <c r="A786" s="9"/>
      <c r="B786" s="9"/>
      <c r="C786" s="9"/>
      <c r="E786" s="85"/>
      <c r="G786" s="84"/>
    </row>
    <row r="787" spans="1:7" ht="14.25">
      <c r="A787" s="9"/>
      <c r="B787" s="9"/>
      <c r="C787" s="9"/>
      <c r="E787" s="85"/>
      <c r="G787" s="84"/>
    </row>
    <row r="788" spans="1:7" ht="14.25">
      <c r="A788" s="9"/>
      <c r="B788" s="9"/>
      <c r="C788" s="9"/>
      <c r="E788" s="85"/>
      <c r="G788" s="84"/>
    </row>
    <row r="789" spans="1:7" ht="14.25">
      <c r="A789" s="9"/>
      <c r="B789" s="9"/>
      <c r="C789" s="9"/>
      <c r="E789" s="85"/>
      <c r="G789" s="84"/>
    </row>
    <row r="790" spans="1:7" ht="14.25">
      <c r="A790" s="9"/>
      <c r="B790" s="9"/>
      <c r="C790" s="9"/>
      <c r="E790" s="85"/>
      <c r="G790" s="84"/>
    </row>
    <row r="791" spans="1:7" ht="14.25">
      <c r="A791" s="9"/>
      <c r="B791" s="9"/>
      <c r="C791" s="9"/>
      <c r="E791" s="85"/>
      <c r="G791" s="84"/>
    </row>
    <row r="792" spans="1:7" ht="14.25">
      <c r="A792" s="9"/>
      <c r="B792" s="9"/>
      <c r="C792" s="9"/>
      <c r="E792" s="85"/>
      <c r="G792" s="84"/>
    </row>
    <row r="793" spans="1:7" ht="14.25">
      <c r="A793" s="9"/>
      <c r="B793" s="9"/>
      <c r="C793" s="9"/>
      <c r="E793" s="85"/>
      <c r="G793" s="84"/>
    </row>
    <row r="794" spans="1:7" ht="14.25">
      <c r="A794" s="9"/>
      <c r="B794" s="9"/>
      <c r="C794" s="9"/>
      <c r="E794" s="85"/>
      <c r="G794" s="84"/>
    </row>
    <row r="795" spans="1:7" ht="14.25">
      <c r="A795" s="9"/>
      <c r="B795" s="9"/>
      <c r="C795" s="9"/>
      <c r="E795" s="85"/>
      <c r="G795" s="84"/>
    </row>
    <row r="796" spans="1:7" ht="14.25">
      <c r="A796" s="9"/>
      <c r="B796" s="9"/>
      <c r="C796" s="9"/>
      <c r="E796" s="85"/>
      <c r="G796" s="84"/>
    </row>
    <row r="797" spans="1:7" ht="14.25">
      <c r="A797" s="9"/>
      <c r="B797" s="9"/>
      <c r="C797" s="9"/>
      <c r="E797" s="85"/>
      <c r="G797" s="84"/>
    </row>
    <row r="798" spans="1:7" ht="14.25">
      <c r="A798" s="9"/>
      <c r="B798" s="9"/>
      <c r="C798" s="9"/>
      <c r="E798" s="85"/>
      <c r="G798" s="84"/>
    </row>
    <row r="799" spans="1:7" ht="14.25">
      <c r="A799" s="9"/>
      <c r="B799" s="9"/>
      <c r="C799" s="9"/>
      <c r="E799" s="85"/>
      <c r="G799" s="84"/>
    </row>
    <row r="800" spans="1:7" ht="14.25">
      <c r="A800" s="9"/>
      <c r="B800" s="9"/>
      <c r="C800" s="9"/>
      <c r="E800" s="85"/>
      <c r="G800" s="84"/>
    </row>
    <row r="801" spans="1:7" ht="14.25">
      <c r="A801" s="9"/>
      <c r="B801" s="9"/>
      <c r="C801" s="9"/>
      <c r="E801" s="85"/>
      <c r="G801" s="84"/>
    </row>
    <row r="802" spans="1:7" ht="14.25">
      <c r="A802" s="9"/>
      <c r="B802" s="9"/>
      <c r="C802" s="9"/>
      <c r="E802" s="85"/>
      <c r="G802" s="84"/>
    </row>
    <row r="803" spans="1:7" ht="14.25">
      <c r="A803" s="9"/>
      <c r="B803" s="9"/>
      <c r="C803" s="9"/>
      <c r="E803" s="85"/>
      <c r="G803" s="84"/>
    </row>
    <row r="804" spans="1:7" ht="14.25">
      <c r="A804" s="9"/>
      <c r="B804" s="9"/>
      <c r="C804" s="9"/>
      <c r="E804" s="85"/>
      <c r="G804" s="84"/>
    </row>
    <row r="805" spans="1:7" ht="14.25">
      <c r="A805" s="9"/>
      <c r="B805" s="9"/>
      <c r="C805" s="9"/>
      <c r="E805" s="85"/>
      <c r="G805" s="84"/>
    </row>
    <row r="806" spans="1:7" ht="14.25">
      <c r="A806" s="9"/>
      <c r="B806" s="9"/>
      <c r="C806" s="9"/>
      <c r="E806" s="85"/>
      <c r="G806" s="84"/>
    </row>
    <row r="807" spans="1:7" ht="14.25">
      <c r="A807" s="9"/>
      <c r="B807" s="9"/>
      <c r="C807" s="9"/>
      <c r="E807" s="85"/>
      <c r="G807" s="84"/>
    </row>
    <row r="808" spans="1:7" ht="14.25">
      <c r="A808" s="9"/>
      <c r="B808" s="9"/>
      <c r="C808" s="9"/>
      <c r="E808" s="85"/>
      <c r="G808" s="84"/>
    </row>
    <row r="809" spans="1:7" ht="14.25">
      <c r="A809" s="9"/>
      <c r="B809" s="9"/>
      <c r="C809" s="9"/>
      <c r="E809" s="85"/>
      <c r="G809" s="84"/>
    </row>
    <row r="810" spans="1:7" ht="14.25">
      <c r="A810" s="9"/>
      <c r="B810" s="9"/>
      <c r="C810" s="9"/>
      <c r="E810" s="85"/>
      <c r="G810" s="84"/>
    </row>
    <row r="811" spans="1:7" ht="14.25">
      <c r="A811" s="9"/>
      <c r="B811" s="9"/>
      <c r="C811" s="9"/>
      <c r="E811" s="85"/>
      <c r="G811" s="84"/>
    </row>
    <row r="812" spans="1:7" ht="14.25">
      <c r="A812" s="9"/>
      <c r="B812" s="9"/>
      <c r="C812" s="9"/>
      <c r="E812" s="85"/>
      <c r="G812" s="84"/>
    </row>
    <row r="813" spans="1:7" ht="14.25">
      <c r="A813" s="9"/>
      <c r="B813" s="9"/>
      <c r="C813" s="9"/>
      <c r="E813" s="85"/>
      <c r="G813" s="84"/>
    </row>
    <row r="814" spans="1:7" ht="14.25">
      <c r="A814" s="9"/>
      <c r="B814" s="9"/>
      <c r="C814" s="9"/>
      <c r="E814" s="85"/>
      <c r="G814" s="84"/>
    </row>
    <row r="815" spans="1:7" ht="14.25">
      <c r="A815" s="9"/>
      <c r="B815" s="9"/>
      <c r="C815" s="9"/>
      <c r="E815" s="85"/>
      <c r="G815" s="84"/>
    </row>
    <row r="816" spans="1:7" ht="14.25">
      <c r="A816" s="9"/>
      <c r="B816" s="9"/>
      <c r="C816" s="9"/>
      <c r="E816" s="85"/>
      <c r="G816" s="84"/>
    </row>
    <row r="817" spans="1:7" ht="14.25">
      <c r="A817" s="9"/>
      <c r="B817" s="9"/>
      <c r="C817" s="9"/>
      <c r="E817" s="85"/>
      <c r="G817" s="84"/>
    </row>
    <row r="818" spans="1:7" ht="14.25">
      <c r="A818" s="9"/>
      <c r="B818" s="9"/>
      <c r="C818" s="9"/>
      <c r="E818" s="85"/>
      <c r="G818" s="84"/>
    </row>
    <row r="819" spans="1:7" ht="14.25">
      <c r="A819" s="9"/>
      <c r="B819" s="9"/>
      <c r="C819" s="9"/>
      <c r="E819" s="85"/>
      <c r="G819" s="84"/>
    </row>
    <row r="820" spans="1:7" ht="14.25">
      <c r="A820" s="9"/>
      <c r="B820" s="9"/>
      <c r="C820" s="9"/>
      <c r="E820" s="85"/>
      <c r="G820" s="84"/>
    </row>
    <row r="821" spans="1:7" ht="14.25">
      <c r="A821" s="9"/>
      <c r="B821" s="9"/>
      <c r="C821" s="9"/>
      <c r="E821" s="85"/>
      <c r="G821" s="84"/>
    </row>
    <row r="822" spans="1:7" ht="14.25">
      <c r="A822" s="9"/>
      <c r="B822" s="9"/>
      <c r="C822" s="9"/>
      <c r="E822" s="85"/>
      <c r="G822" s="84"/>
    </row>
    <row r="823" spans="1:7" ht="14.25">
      <c r="A823" s="9"/>
      <c r="B823" s="9"/>
      <c r="C823" s="9"/>
      <c r="E823" s="85"/>
      <c r="G823" s="84"/>
    </row>
    <row r="824" spans="1:7" ht="14.25">
      <c r="A824" s="9"/>
      <c r="B824" s="9"/>
      <c r="C824" s="9"/>
      <c r="E824" s="85"/>
      <c r="G824" s="84"/>
    </row>
    <row r="825" spans="1:7" ht="14.25">
      <c r="A825" s="9"/>
      <c r="B825" s="9"/>
      <c r="C825" s="9"/>
      <c r="E825" s="85"/>
      <c r="G825" s="84"/>
    </row>
    <row r="826" spans="1:7" ht="14.25">
      <c r="A826" s="9"/>
      <c r="B826" s="9"/>
      <c r="C826" s="9"/>
      <c r="E826" s="85"/>
      <c r="G826" s="84"/>
    </row>
    <row r="827" spans="1:7" ht="14.25">
      <c r="A827" s="9"/>
      <c r="B827" s="9"/>
      <c r="C827" s="9"/>
      <c r="E827" s="85"/>
      <c r="G827" s="84"/>
    </row>
    <row r="828" spans="1:7" ht="14.25">
      <c r="A828" s="9"/>
      <c r="B828" s="9"/>
      <c r="C828" s="9"/>
      <c r="E828" s="85"/>
      <c r="G828" s="84"/>
    </row>
    <row r="829" spans="1:7" ht="14.25">
      <c r="A829" s="9"/>
      <c r="B829" s="9"/>
      <c r="C829" s="9"/>
      <c r="E829" s="85"/>
      <c r="G829" s="84"/>
    </row>
    <row r="830" spans="1:7" ht="14.25">
      <c r="A830" s="9"/>
      <c r="B830" s="9"/>
      <c r="C830" s="9"/>
      <c r="E830" s="85"/>
      <c r="G830" s="84"/>
    </row>
    <row r="831" spans="1:7" ht="14.25">
      <c r="A831" s="9"/>
      <c r="B831" s="9"/>
      <c r="C831" s="9"/>
      <c r="E831" s="85"/>
      <c r="G831" s="84"/>
    </row>
    <row r="832" spans="1:7" ht="14.25">
      <c r="A832" s="9"/>
      <c r="B832" s="9"/>
      <c r="C832" s="9"/>
      <c r="E832" s="85"/>
      <c r="G832" s="84"/>
    </row>
    <row r="833" spans="1:7" ht="14.25">
      <c r="A833" s="9"/>
      <c r="B833" s="9"/>
      <c r="C833" s="9"/>
      <c r="E833" s="85"/>
      <c r="G833" s="84"/>
    </row>
    <row r="834" spans="1:7" ht="14.25">
      <c r="A834" s="9"/>
      <c r="B834" s="9"/>
      <c r="C834" s="9"/>
      <c r="E834" s="85"/>
      <c r="G834" s="84"/>
    </row>
    <row r="835" spans="1:7" ht="14.25">
      <c r="A835" s="9"/>
      <c r="B835" s="9"/>
      <c r="C835" s="9"/>
      <c r="E835" s="85"/>
      <c r="G835" s="84"/>
    </row>
    <row r="836" spans="1:7" ht="14.25">
      <c r="A836" s="9"/>
      <c r="B836" s="9"/>
      <c r="C836" s="9"/>
      <c r="E836" s="85"/>
      <c r="G836" s="84"/>
    </row>
    <row r="837" spans="1:7" ht="14.25">
      <c r="A837" s="9"/>
      <c r="B837" s="9"/>
      <c r="C837" s="9"/>
      <c r="E837" s="85"/>
      <c r="G837" s="84"/>
    </row>
    <row r="838" spans="1:7" ht="14.25">
      <c r="A838" s="9"/>
      <c r="B838" s="9"/>
      <c r="C838" s="9"/>
      <c r="E838" s="85"/>
      <c r="G838" s="84"/>
    </row>
    <row r="839" spans="1:7" ht="14.25">
      <c r="A839" s="9"/>
      <c r="B839" s="9"/>
      <c r="C839" s="9"/>
      <c r="E839" s="85"/>
      <c r="G839" s="84"/>
    </row>
    <row r="840" spans="1:7" ht="14.25">
      <c r="A840" s="9"/>
      <c r="B840" s="9"/>
      <c r="C840" s="9"/>
      <c r="E840" s="85"/>
      <c r="G840" s="84"/>
    </row>
    <row r="841" spans="1:7" ht="14.25">
      <c r="A841" s="9"/>
      <c r="B841" s="9"/>
      <c r="C841" s="9"/>
      <c r="E841" s="85"/>
      <c r="G841" s="84"/>
    </row>
    <row r="842" spans="1:7" ht="14.25">
      <c r="A842" s="9"/>
      <c r="B842" s="9"/>
      <c r="C842" s="9"/>
      <c r="E842" s="85"/>
      <c r="G842" s="84"/>
    </row>
    <row r="843" spans="1:7" ht="14.25">
      <c r="A843" s="9"/>
      <c r="B843" s="9"/>
      <c r="C843" s="9"/>
      <c r="E843" s="85"/>
      <c r="G843" s="84"/>
    </row>
    <row r="844" spans="1:7" ht="14.25">
      <c r="A844" s="9"/>
      <c r="B844" s="9"/>
      <c r="C844" s="9"/>
      <c r="E844" s="85"/>
      <c r="G844" s="84"/>
    </row>
    <row r="845" spans="1:7" ht="14.25">
      <c r="A845" s="9"/>
      <c r="B845" s="9"/>
      <c r="C845" s="9"/>
      <c r="E845" s="85"/>
      <c r="G845" s="84"/>
    </row>
    <row r="846" spans="1:7" ht="14.25">
      <c r="A846" s="9"/>
      <c r="B846" s="9"/>
      <c r="C846" s="9"/>
      <c r="E846" s="85"/>
      <c r="G846" s="84"/>
    </row>
    <row r="847" spans="1:7" ht="14.25">
      <c r="A847" s="9"/>
      <c r="B847" s="9"/>
      <c r="C847" s="9"/>
      <c r="E847" s="85"/>
      <c r="G847" s="84"/>
    </row>
    <row r="848" spans="1:7" ht="14.25">
      <c r="A848" s="9"/>
      <c r="B848" s="9"/>
      <c r="C848" s="9"/>
      <c r="E848" s="85"/>
      <c r="G848" s="84"/>
    </row>
    <row r="849" spans="1:7" ht="14.25">
      <c r="A849" s="9"/>
      <c r="B849" s="9"/>
      <c r="C849" s="9"/>
      <c r="E849" s="85"/>
      <c r="G849" s="84"/>
    </row>
    <row r="850" spans="1:7" ht="14.25">
      <c r="A850" s="9"/>
      <c r="B850" s="9"/>
      <c r="C850" s="9"/>
      <c r="E850" s="85"/>
      <c r="G850" s="84"/>
    </row>
    <row r="851" spans="1:7" ht="14.25">
      <c r="A851" s="9"/>
      <c r="B851" s="9"/>
      <c r="C851" s="9"/>
      <c r="E851" s="85"/>
      <c r="G851" s="84"/>
    </row>
    <row r="852" spans="1:7" ht="14.25">
      <c r="A852" s="9"/>
      <c r="B852" s="9"/>
      <c r="C852" s="9"/>
      <c r="E852" s="85"/>
      <c r="G852" s="84"/>
    </row>
    <row r="853" spans="1:7" ht="14.25">
      <c r="A853" s="9"/>
      <c r="B853" s="9"/>
      <c r="C853" s="9"/>
      <c r="E853" s="85"/>
      <c r="G853" s="84"/>
    </row>
    <row r="854" spans="1:7" ht="14.25">
      <c r="A854" s="9"/>
      <c r="B854" s="9"/>
      <c r="C854" s="9"/>
      <c r="E854" s="85"/>
      <c r="G854" s="84"/>
    </row>
    <row r="855" spans="1:7" ht="14.25">
      <c r="A855" s="9"/>
      <c r="B855" s="9"/>
      <c r="C855" s="9"/>
      <c r="E855" s="85"/>
      <c r="G855" s="84"/>
    </row>
    <row r="856" spans="1:7" ht="14.25">
      <c r="A856" s="9"/>
      <c r="B856" s="9"/>
      <c r="C856" s="9"/>
      <c r="E856" s="85"/>
      <c r="G856" s="84"/>
    </row>
    <row r="857" spans="1:7" ht="14.25">
      <c r="A857" s="9"/>
      <c r="B857" s="9"/>
      <c r="C857" s="9"/>
      <c r="E857" s="85"/>
      <c r="G857" s="84"/>
    </row>
    <row r="858" spans="1:7" ht="14.25">
      <c r="A858" s="9"/>
      <c r="B858" s="9"/>
      <c r="C858" s="9"/>
      <c r="E858" s="85"/>
      <c r="G858" s="84"/>
    </row>
    <row r="859" spans="1:7" ht="14.25">
      <c r="A859" s="9"/>
      <c r="B859" s="9"/>
      <c r="C859" s="9"/>
      <c r="E859" s="85"/>
      <c r="G859" s="84"/>
    </row>
    <row r="860" spans="1:7" ht="14.25">
      <c r="A860" s="9"/>
      <c r="B860" s="9"/>
      <c r="C860" s="9"/>
      <c r="E860" s="85"/>
      <c r="G860" s="84"/>
    </row>
    <row r="861" spans="1:7" ht="14.25">
      <c r="A861" s="9"/>
      <c r="B861" s="9"/>
      <c r="C861" s="9"/>
      <c r="E861" s="85"/>
      <c r="G861" s="84"/>
    </row>
    <row r="862" spans="1:7" ht="14.25">
      <c r="A862" s="9"/>
      <c r="B862" s="9"/>
      <c r="C862" s="9"/>
      <c r="E862" s="85"/>
      <c r="G862" s="84"/>
    </row>
    <row r="863" spans="1:7" ht="14.25">
      <c r="A863" s="9"/>
      <c r="B863" s="9"/>
      <c r="C863" s="9"/>
      <c r="E863" s="85"/>
      <c r="G863" s="84"/>
    </row>
    <row r="864" spans="1:7" ht="14.25">
      <c r="A864" s="9"/>
      <c r="B864" s="9"/>
      <c r="C864" s="9"/>
      <c r="E864" s="85"/>
      <c r="G864" s="84"/>
    </row>
    <row r="865" spans="1:7" ht="14.25">
      <c r="A865" s="9"/>
      <c r="B865" s="9"/>
      <c r="C865" s="9"/>
      <c r="E865" s="85"/>
      <c r="G865" s="84"/>
    </row>
    <row r="866" spans="1:7" ht="14.25">
      <c r="A866" s="9"/>
      <c r="B866" s="9"/>
      <c r="C866" s="9"/>
      <c r="E866" s="85"/>
      <c r="G866" s="84"/>
    </row>
    <row r="867" spans="1:7" ht="14.25">
      <c r="A867" s="9"/>
      <c r="B867" s="9"/>
      <c r="C867" s="9"/>
      <c r="E867" s="85"/>
      <c r="G867" s="84"/>
    </row>
    <row r="868" spans="1:7" ht="14.25">
      <c r="A868" s="9"/>
      <c r="B868" s="9"/>
      <c r="C868" s="9"/>
      <c r="E868" s="85"/>
      <c r="G868" s="84"/>
    </row>
    <row r="869" spans="1:7" ht="14.25">
      <c r="A869" s="9"/>
      <c r="B869" s="9"/>
      <c r="C869" s="9"/>
      <c r="E869" s="85"/>
      <c r="G869" s="84"/>
    </row>
    <row r="870" spans="1:7" ht="14.25">
      <c r="A870" s="9"/>
      <c r="B870" s="9"/>
      <c r="C870" s="9"/>
      <c r="E870" s="85"/>
      <c r="G870" s="84"/>
    </row>
    <row r="871" spans="1:7" ht="14.25">
      <c r="A871" s="9"/>
      <c r="B871" s="9"/>
      <c r="C871" s="9"/>
      <c r="E871" s="85"/>
      <c r="G871" s="84"/>
    </row>
    <row r="872" spans="1:7" ht="14.25">
      <c r="A872" s="9"/>
      <c r="B872" s="9"/>
      <c r="C872" s="9"/>
      <c r="E872" s="85"/>
      <c r="G872" s="84"/>
    </row>
    <row r="873" spans="1:7" ht="14.25">
      <c r="A873" s="9"/>
      <c r="B873" s="9"/>
      <c r="C873" s="9"/>
      <c r="E873" s="85"/>
      <c r="G873" s="84"/>
    </row>
    <row r="874" spans="1:7" ht="14.25">
      <c r="A874" s="9"/>
      <c r="B874" s="9"/>
      <c r="C874" s="9"/>
      <c r="E874" s="85"/>
      <c r="G874" s="84"/>
    </row>
    <row r="875" spans="1:7" ht="14.25">
      <c r="A875" s="9"/>
      <c r="B875" s="9"/>
      <c r="C875" s="9"/>
      <c r="E875" s="85"/>
      <c r="G875" s="84"/>
    </row>
    <row r="876" spans="1:7" ht="14.25">
      <c r="A876" s="9"/>
      <c r="B876" s="9"/>
      <c r="C876" s="9"/>
      <c r="E876" s="85"/>
      <c r="G876" s="84"/>
    </row>
    <row r="877" spans="1:7" ht="14.25">
      <c r="A877" s="9"/>
      <c r="B877" s="9"/>
      <c r="C877" s="9"/>
      <c r="E877" s="85"/>
      <c r="G877" s="84"/>
    </row>
    <row r="878" spans="1:7" ht="14.25">
      <c r="A878" s="9"/>
      <c r="B878" s="9"/>
      <c r="C878" s="9"/>
      <c r="E878" s="85"/>
      <c r="G878" s="84"/>
    </row>
    <row r="879" spans="1:7" ht="14.25">
      <c r="A879" s="9"/>
      <c r="B879" s="9"/>
      <c r="C879" s="9"/>
      <c r="E879" s="85"/>
      <c r="G879" s="84"/>
    </row>
    <row r="880" spans="1:7" ht="14.25">
      <c r="A880" s="9"/>
      <c r="B880" s="9"/>
      <c r="C880" s="9"/>
      <c r="E880" s="85"/>
      <c r="G880" s="84"/>
    </row>
    <row r="881" spans="1:7" ht="14.25">
      <c r="A881" s="9"/>
      <c r="B881" s="9"/>
      <c r="C881" s="9"/>
      <c r="E881" s="85"/>
      <c r="G881" s="84"/>
    </row>
    <row r="882" spans="1:7" ht="14.25">
      <c r="A882" s="9"/>
      <c r="B882" s="9"/>
      <c r="C882" s="9"/>
      <c r="E882" s="85"/>
      <c r="G882" s="84"/>
    </row>
    <row r="883" spans="1:7" ht="14.25">
      <c r="A883" s="9"/>
      <c r="B883" s="9"/>
      <c r="C883" s="9"/>
      <c r="E883" s="85"/>
      <c r="G883" s="84"/>
    </row>
    <row r="884" spans="1:7" ht="14.25">
      <c r="A884" s="9"/>
      <c r="B884" s="9"/>
      <c r="C884" s="9"/>
      <c r="E884" s="85"/>
      <c r="G884" s="84"/>
    </row>
    <row r="885" spans="1:7" ht="14.25">
      <c r="A885" s="9"/>
      <c r="B885" s="9"/>
      <c r="C885" s="9"/>
      <c r="E885" s="85"/>
      <c r="G885" s="84"/>
    </row>
    <row r="886" spans="1:7" ht="14.25">
      <c r="A886" s="9"/>
      <c r="B886" s="9"/>
      <c r="C886" s="9"/>
      <c r="E886" s="85"/>
      <c r="G886" s="84"/>
    </row>
    <row r="887" spans="1:7" ht="14.25">
      <c r="A887" s="9"/>
      <c r="B887" s="9"/>
      <c r="C887" s="9"/>
      <c r="E887" s="85"/>
      <c r="G887" s="84"/>
    </row>
    <row r="888" spans="1:7" ht="14.25">
      <c r="A888" s="9"/>
      <c r="B888" s="9"/>
      <c r="C888" s="9"/>
      <c r="E888" s="85"/>
      <c r="G888" s="84"/>
    </row>
    <row r="889" spans="1:7" ht="14.25">
      <c r="A889" s="9"/>
      <c r="B889" s="9"/>
      <c r="C889" s="9"/>
      <c r="E889" s="85"/>
      <c r="G889" s="84"/>
    </row>
    <row r="890" spans="1:7" ht="14.25">
      <c r="A890" s="9"/>
      <c r="B890" s="9"/>
      <c r="C890" s="9"/>
      <c r="E890" s="85"/>
      <c r="G890" s="84"/>
    </row>
    <row r="891" spans="1:7" ht="14.25">
      <c r="A891" s="9"/>
      <c r="B891" s="9"/>
      <c r="C891" s="9"/>
      <c r="E891" s="85"/>
      <c r="G891" s="84"/>
    </row>
    <row r="892" spans="1:7" ht="14.25">
      <c r="A892" s="9"/>
      <c r="B892" s="9"/>
      <c r="C892" s="9"/>
      <c r="E892" s="85"/>
      <c r="G892" s="84"/>
    </row>
    <row r="893" spans="1:7" ht="14.25">
      <c r="A893" s="9"/>
      <c r="B893" s="9"/>
      <c r="C893" s="9"/>
      <c r="E893" s="85"/>
      <c r="G893" s="84"/>
    </row>
    <row r="894" spans="1:7" ht="14.25">
      <c r="A894" s="9"/>
      <c r="B894" s="9"/>
      <c r="C894" s="9"/>
      <c r="E894" s="85"/>
      <c r="G894" s="84"/>
    </row>
    <row r="895" spans="1:7" ht="14.25">
      <c r="A895" s="9"/>
      <c r="B895" s="9"/>
      <c r="C895" s="9"/>
      <c r="E895" s="85"/>
      <c r="G895" s="84"/>
    </row>
    <row r="896" spans="1:7" ht="14.25">
      <c r="A896" s="9"/>
      <c r="B896" s="9"/>
      <c r="C896" s="9"/>
      <c r="E896" s="85"/>
      <c r="G896" s="84"/>
    </row>
    <row r="897" spans="1:7" ht="14.25">
      <c r="A897" s="9"/>
      <c r="B897" s="9"/>
      <c r="C897" s="9"/>
      <c r="E897" s="85"/>
      <c r="G897" s="84"/>
    </row>
    <row r="898" spans="1:7" ht="14.25">
      <c r="A898" s="9"/>
      <c r="B898" s="9"/>
      <c r="C898" s="9"/>
      <c r="E898" s="85"/>
      <c r="G898" s="84"/>
    </row>
    <row r="899" spans="1:7" ht="14.25">
      <c r="A899" s="9"/>
      <c r="B899" s="9"/>
      <c r="C899" s="9"/>
      <c r="E899" s="85"/>
      <c r="G899" s="84"/>
    </row>
    <row r="900" spans="1:7" ht="14.25">
      <c r="A900" s="9"/>
      <c r="B900" s="9"/>
      <c r="C900" s="9"/>
      <c r="E900" s="85"/>
      <c r="G900" s="84"/>
    </row>
    <row r="901" spans="1:7" ht="14.25">
      <c r="A901" s="9"/>
      <c r="B901" s="9"/>
      <c r="C901" s="9"/>
      <c r="E901" s="85"/>
      <c r="G901" s="84"/>
    </row>
    <row r="902" spans="1:7" ht="14.25">
      <c r="A902" s="9"/>
      <c r="B902" s="9"/>
      <c r="C902" s="9"/>
      <c r="E902" s="85"/>
      <c r="G902" s="84"/>
    </row>
    <row r="903" spans="1:7" ht="14.25">
      <c r="A903" s="9"/>
      <c r="B903" s="9"/>
      <c r="C903" s="9"/>
      <c r="E903" s="85"/>
      <c r="G903" s="84"/>
    </row>
    <row r="904" spans="1:7" ht="14.25">
      <c r="A904" s="9"/>
      <c r="B904" s="9"/>
      <c r="C904" s="9"/>
      <c r="E904" s="85"/>
      <c r="G904" s="84"/>
    </row>
    <row r="905" spans="1:7" ht="14.25">
      <c r="A905" s="9"/>
      <c r="B905" s="9"/>
      <c r="C905" s="9"/>
      <c r="E905" s="85"/>
      <c r="G905" s="84"/>
    </row>
    <row r="906" spans="1:7" ht="14.25">
      <c r="A906" s="9"/>
      <c r="B906" s="9"/>
      <c r="C906" s="9"/>
      <c r="E906" s="85"/>
      <c r="G906" s="84"/>
    </row>
    <row r="907" spans="1:7" ht="14.25">
      <c r="A907" s="9"/>
      <c r="B907" s="9"/>
      <c r="C907" s="9"/>
      <c r="E907" s="85"/>
      <c r="G907" s="84"/>
    </row>
    <row r="908" spans="1:7" ht="14.25">
      <c r="A908" s="9"/>
      <c r="B908" s="9"/>
      <c r="C908" s="9"/>
      <c r="E908" s="85"/>
      <c r="G908" s="84"/>
    </row>
    <row r="909" spans="1:7" ht="14.25">
      <c r="A909" s="9"/>
      <c r="B909" s="9"/>
      <c r="C909" s="9"/>
      <c r="E909" s="85"/>
      <c r="G909" s="84"/>
    </row>
    <row r="910" spans="1:7" ht="14.25">
      <c r="A910" s="9"/>
      <c r="B910" s="9"/>
      <c r="C910" s="9"/>
      <c r="E910" s="85"/>
      <c r="G910" s="84"/>
    </row>
    <row r="911" spans="1:7" ht="14.25">
      <c r="A911" s="9"/>
      <c r="B911" s="9"/>
      <c r="C911" s="9"/>
      <c r="E911" s="85"/>
      <c r="G911" s="84"/>
    </row>
    <row r="912" spans="1:7" ht="14.25">
      <c r="A912" s="9"/>
      <c r="B912" s="9"/>
      <c r="C912" s="9"/>
      <c r="E912" s="85"/>
      <c r="G912" s="84"/>
    </row>
    <row r="913" spans="1:7" ht="14.25">
      <c r="A913" s="9"/>
      <c r="B913" s="9"/>
      <c r="C913" s="9"/>
      <c r="E913" s="85"/>
      <c r="G913" s="84"/>
    </row>
    <row r="914" spans="1:7" ht="14.25">
      <c r="A914" s="9"/>
      <c r="B914" s="9"/>
      <c r="C914" s="9"/>
      <c r="E914" s="85"/>
      <c r="G914" s="84"/>
    </row>
    <row r="915" spans="1:7" ht="14.25">
      <c r="A915" s="9"/>
      <c r="B915" s="9"/>
      <c r="C915" s="9"/>
      <c r="E915" s="85"/>
      <c r="G915" s="84"/>
    </row>
    <row r="916" spans="1:7" ht="14.25">
      <c r="A916" s="9"/>
      <c r="B916" s="9"/>
      <c r="C916" s="9"/>
      <c r="E916" s="85"/>
      <c r="G916" s="84"/>
    </row>
    <row r="917" spans="1:7" ht="14.25">
      <c r="A917" s="9"/>
      <c r="B917" s="9"/>
      <c r="C917" s="9"/>
      <c r="E917" s="85"/>
      <c r="G917" s="84"/>
    </row>
    <row r="918" spans="1:7" ht="14.25">
      <c r="A918" s="9"/>
      <c r="B918" s="9"/>
      <c r="C918" s="9"/>
      <c r="E918" s="85"/>
      <c r="G918" s="84"/>
    </row>
    <row r="919" spans="1:7" ht="14.25">
      <c r="A919" s="9"/>
      <c r="B919" s="9"/>
      <c r="C919" s="9"/>
      <c r="E919" s="85"/>
      <c r="G919" s="84"/>
    </row>
    <row r="920" spans="1:7" ht="14.25">
      <c r="A920" s="9"/>
      <c r="B920" s="9"/>
      <c r="C920" s="9"/>
      <c r="E920" s="85"/>
      <c r="G920" s="84"/>
    </row>
    <row r="921" spans="1:7" ht="14.25">
      <c r="A921" s="9"/>
      <c r="B921" s="9"/>
      <c r="C921" s="9"/>
      <c r="E921" s="85"/>
      <c r="G921" s="84"/>
    </row>
    <row r="922" spans="1:7" ht="14.25">
      <c r="A922" s="9"/>
      <c r="B922" s="9"/>
      <c r="C922" s="9"/>
      <c r="E922" s="85"/>
      <c r="G922" s="84"/>
    </row>
    <row r="923" spans="1:7" ht="14.25">
      <c r="A923" s="9"/>
      <c r="B923" s="9"/>
      <c r="C923" s="9"/>
      <c r="E923" s="85"/>
      <c r="G923" s="84"/>
    </row>
    <row r="924" spans="1:7" ht="14.25">
      <c r="A924" s="9"/>
      <c r="B924" s="9"/>
      <c r="C924" s="9"/>
      <c r="E924" s="85"/>
      <c r="G924" s="84"/>
    </row>
    <row r="925" spans="1:7" ht="14.25">
      <c r="A925" s="9"/>
      <c r="B925" s="9"/>
      <c r="C925" s="9"/>
      <c r="E925" s="85"/>
      <c r="G925" s="84"/>
    </row>
    <row r="926" spans="1:7" ht="14.25">
      <c r="A926" s="9"/>
      <c r="B926" s="9"/>
      <c r="C926" s="9"/>
      <c r="E926" s="85"/>
      <c r="G926" s="84"/>
    </row>
    <row r="927" spans="1:7" ht="14.25">
      <c r="A927" s="9"/>
      <c r="B927" s="9"/>
      <c r="C927" s="9"/>
      <c r="E927" s="85"/>
      <c r="G927" s="84"/>
    </row>
    <row r="928" spans="1:7" ht="14.25">
      <c r="A928" s="9"/>
      <c r="B928" s="9"/>
      <c r="C928" s="9"/>
      <c r="E928" s="85"/>
      <c r="G928" s="84"/>
    </row>
    <row r="929" spans="1:7" ht="14.25">
      <c r="A929" s="9"/>
      <c r="B929" s="9"/>
      <c r="C929" s="9"/>
      <c r="E929" s="85"/>
      <c r="G929" s="84"/>
    </row>
    <row r="930" spans="1:7" ht="14.25">
      <c r="A930" s="9"/>
      <c r="B930" s="9"/>
      <c r="C930" s="9"/>
      <c r="E930" s="85"/>
      <c r="G930" s="84"/>
    </row>
    <row r="931" spans="1:7" ht="14.25">
      <c r="A931" s="9"/>
      <c r="B931" s="9"/>
      <c r="C931" s="9"/>
      <c r="E931" s="85"/>
      <c r="G931" s="84"/>
    </row>
    <row r="932" spans="1:7" ht="14.25">
      <c r="A932" s="9"/>
      <c r="B932" s="9"/>
      <c r="C932" s="9"/>
      <c r="E932" s="85"/>
      <c r="G932" s="84"/>
    </row>
    <row r="933" spans="1:7" ht="14.25">
      <c r="A933" s="9"/>
      <c r="B933" s="9"/>
      <c r="C933" s="9"/>
      <c r="E933" s="85"/>
      <c r="G933" s="84"/>
    </row>
    <row r="934" spans="1:7" ht="14.25">
      <c r="A934" s="9"/>
      <c r="B934" s="9"/>
      <c r="C934" s="9"/>
      <c r="E934" s="85"/>
      <c r="G934" s="84"/>
    </row>
    <row r="935" spans="1:7" ht="14.25">
      <c r="A935" s="9"/>
      <c r="B935" s="9"/>
      <c r="C935" s="9"/>
      <c r="E935" s="85"/>
      <c r="G935" s="84"/>
    </row>
    <row r="936" spans="1:7" ht="14.25">
      <c r="A936" s="9"/>
      <c r="B936" s="9"/>
      <c r="C936" s="9"/>
      <c r="E936" s="85"/>
      <c r="G936" s="84"/>
    </row>
    <row r="937" spans="1:7" ht="14.25">
      <c r="A937" s="9"/>
      <c r="B937" s="9"/>
      <c r="C937" s="9"/>
      <c r="E937" s="85"/>
      <c r="G937" s="84"/>
    </row>
    <row r="938" spans="1:7" ht="14.25">
      <c r="A938" s="9"/>
      <c r="B938" s="9"/>
      <c r="C938" s="9"/>
      <c r="E938" s="85"/>
      <c r="G938" s="84"/>
    </row>
    <row r="939" spans="1:7" ht="14.25">
      <c r="A939" s="9"/>
      <c r="B939" s="9"/>
      <c r="C939" s="9"/>
      <c r="E939" s="85"/>
      <c r="G939" s="84"/>
    </row>
    <row r="940" spans="1:7" ht="14.25">
      <c r="A940" s="9"/>
      <c r="B940" s="9"/>
      <c r="C940" s="9"/>
      <c r="E940" s="85"/>
      <c r="G940" s="84"/>
    </row>
    <row r="941" spans="1:7" ht="14.25">
      <c r="A941" s="9"/>
      <c r="B941" s="9"/>
      <c r="C941" s="9"/>
      <c r="E941" s="85"/>
      <c r="G941" s="84"/>
    </row>
    <row r="942" spans="1:7" ht="14.25">
      <c r="A942" s="9"/>
      <c r="B942" s="9"/>
      <c r="C942" s="9"/>
      <c r="E942" s="85"/>
      <c r="G942" s="84"/>
    </row>
    <row r="943" spans="1:7" ht="14.25">
      <c r="A943" s="9"/>
      <c r="B943" s="9"/>
      <c r="C943" s="9"/>
      <c r="E943" s="85"/>
      <c r="G943" s="84"/>
    </row>
    <row r="944" spans="1:7" ht="14.25">
      <c r="A944" s="9"/>
      <c r="B944" s="9"/>
      <c r="C944" s="9"/>
      <c r="E944" s="85"/>
      <c r="G944" s="84"/>
    </row>
    <row r="945" spans="1:7" ht="14.25">
      <c r="A945" s="9"/>
      <c r="B945" s="9"/>
      <c r="C945" s="9"/>
      <c r="E945" s="85"/>
      <c r="G945" s="84"/>
    </row>
    <row r="946" spans="1:7" ht="14.25">
      <c r="A946" s="9"/>
      <c r="B946" s="9"/>
      <c r="C946" s="9"/>
      <c r="E946" s="85"/>
      <c r="G946" s="84"/>
    </row>
    <row r="947" spans="1:7" ht="14.25">
      <c r="A947" s="9"/>
      <c r="B947" s="9"/>
      <c r="C947" s="9"/>
      <c r="E947" s="85"/>
      <c r="G947" s="84"/>
    </row>
    <row r="948" spans="1:7" ht="14.25">
      <c r="A948" s="9"/>
      <c r="B948" s="9"/>
      <c r="C948" s="9"/>
      <c r="E948" s="85"/>
      <c r="G948" s="84"/>
    </row>
    <row r="949" spans="1:7" ht="14.25">
      <c r="A949" s="9"/>
      <c r="B949" s="9"/>
      <c r="C949" s="9"/>
      <c r="E949" s="85"/>
      <c r="G949" s="84"/>
    </row>
    <row r="950" spans="1:7" ht="14.25">
      <c r="A950" s="9"/>
      <c r="B950" s="9"/>
      <c r="C950" s="9"/>
      <c r="E950" s="85"/>
      <c r="G950" s="84"/>
    </row>
    <row r="951" spans="1:7" ht="14.25">
      <c r="A951" s="9"/>
      <c r="B951" s="9"/>
      <c r="C951" s="9"/>
      <c r="E951" s="85"/>
      <c r="G951" s="84"/>
    </row>
    <row r="952" spans="1:7" ht="14.25">
      <c r="A952" s="9"/>
      <c r="B952" s="9"/>
      <c r="C952" s="9"/>
      <c r="E952" s="85"/>
      <c r="G952" s="84"/>
    </row>
    <row r="953" spans="1:7" ht="14.25">
      <c r="A953" s="9"/>
      <c r="B953" s="9"/>
      <c r="C953" s="9"/>
      <c r="E953" s="85"/>
      <c r="G953" s="84"/>
    </row>
    <row r="954" spans="1:7" ht="14.25">
      <c r="A954" s="9"/>
      <c r="B954" s="9"/>
      <c r="C954" s="9"/>
      <c r="E954" s="85"/>
      <c r="G954" s="84"/>
    </row>
    <row r="955" spans="1:7" ht="14.25">
      <c r="A955" s="9"/>
      <c r="B955" s="9"/>
      <c r="C955" s="9"/>
      <c r="E955" s="85"/>
      <c r="G955" s="84"/>
    </row>
    <row r="956" spans="1:7" ht="14.25">
      <c r="A956" s="9"/>
      <c r="B956" s="9"/>
      <c r="C956" s="9"/>
      <c r="E956" s="85"/>
      <c r="G956" s="84"/>
    </row>
    <row r="957" spans="1:7" ht="14.25">
      <c r="A957" s="9"/>
      <c r="B957" s="9"/>
      <c r="C957" s="9"/>
      <c r="E957" s="85"/>
      <c r="G957" s="84"/>
    </row>
    <row r="958" spans="1:7" ht="14.25">
      <c r="A958" s="9"/>
      <c r="B958" s="9"/>
      <c r="C958" s="9"/>
      <c r="E958" s="85"/>
      <c r="G958" s="84"/>
    </row>
    <row r="959" spans="1:7" ht="14.25">
      <c r="A959" s="9"/>
      <c r="B959" s="9"/>
      <c r="C959" s="9"/>
      <c r="E959" s="85"/>
      <c r="G959" s="84"/>
    </row>
    <row r="960" spans="1:7" ht="14.25">
      <c r="A960" s="9"/>
      <c r="B960" s="9"/>
      <c r="C960" s="9"/>
      <c r="E960" s="85"/>
      <c r="G960" s="84"/>
    </row>
    <row r="961" spans="1:7" ht="14.25">
      <c r="A961" s="9"/>
      <c r="B961" s="9"/>
      <c r="C961" s="9"/>
      <c r="E961" s="85"/>
      <c r="G961" s="84"/>
    </row>
    <row r="962" spans="1:7" ht="14.25">
      <c r="A962" s="9"/>
      <c r="B962" s="9"/>
      <c r="C962" s="9"/>
      <c r="E962" s="85"/>
      <c r="G962" s="84"/>
    </row>
    <row r="963" spans="1:7" ht="14.25">
      <c r="A963" s="9"/>
      <c r="B963" s="9"/>
      <c r="C963" s="9"/>
      <c r="E963" s="85"/>
      <c r="G963" s="84"/>
    </row>
    <row r="964" spans="1:7" ht="14.25">
      <c r="A964" s="9"/>
      <c r="B964" s="9"/>
      <c r="C964" s="9"/>
      <c r="E964" s="85"/>
      <c r="G964" s="84"/>
    </row>
    <row r="965" spans="1:7" ht="14.25">
      <c r="A965" s="9"/>
      <c r="B965" s="9"/>
      <c r="C965" s="9"/>
      <c r="E965" s="85"/>
      <c r="G965" s="84"/>
    </row>
    <row r="966" spans="1:7" ht="14.25">
      <c r="A966" s="9"/>
      <c r="B966" s="9"/>
      <c r="C966" s="9"/>
      <c r="E966" s="85"/>
      <c r="G966" s="84"/>
    </row>
    <row r="967" spans="1:7" ht="14.25">
      <c r="A967" s="9"/>
      <c r="B967" s="9"/>
      <c r="C967" s="9"/>
      <c r="E967" s="85"/>
      <c r="G967" s="84"/>
    </row>
    <row r="968" spans="1:7" ht="14.25">
      <c r="A968" s="9"/>
      <c r="B968" s="9"/>
      <c r="C968" s="9"/>
      <c r="E968" s="85"/>
      <c r="G968" s="84"/>
    </row>
    <row r="969" spans="1:7" ht="14.25">
      <c r="A969" s="9"/>
      <c r="B969" s="9"/>
      <c r="C969" s="9"/>
      <c r="E969" s="85"/>
      <c r="G969" s="84"/>
    </row>
    <row r="970" spans="1:7" ht="14.25">
      <c r="A970" s="9"/>
      <c r="B970" s="9"/>
      <c r="C970" s="9"/>
      <c r="E970" s="85"/>
      <c r="G970" s="84"/>
    </row>
    <row r="971" spans="1:7" ht="14.25">
      <c r="A971" s="9"/>
      <c r="B971" s="9"/>
      <c r="C971" s="9"/>
      <c r="E971" s="85"/>
      <c r="G971" s="84"/>
    </row>
    <row r="972" spans="1:7" ht="14.25">
      <c r="A972" s="9"/>
      <c r="B972" s="9"/>
      <c r="C972" s="9"/>
      <c r="E972" s="85"/>
      <c r="G972" s="84"/>
    </row>
    <row r="973" spans="1:7" ht="14.25">
      <c r="A973" s="9"/>
      <c r="B973" s="9"/>
      <c r="C973" s="9"/>
      <c r="E973" s="85"/>
      <c r="G973" s="84"/>
    </row>
    <row r="974" spans="1:7" ht="14.25">
      <c r="A974" s="9"/>
      <c r="B974" s="9"/>
      <c r="C974" s="9"/>
      <c r="E974" s="85"/>
      <c r="G974" s="84"/>
    </row>
    <row r="975" spans="1:7" ht="14.25">
      <c r="A975" s="9"/>
      <c r="B975" s="9"/>
      <c r="C975" s="9"/>
      <c r="E975" s="85"/>
      <c r="G975" s="84"/>
    </row>
    <row r="976" spans="1:7" ht="14.25">
      <c r="A976" s="9"/>
      <c r="B976" s="9"/>
      <c r="C976" s="9"/>
      <c r="E976" s="85"/>
      <c r="G976" s="84"/>
    </row>
    <row r="977" spans="1:7" ht="14.25">
      <c r="A977" s="9"/>
      <c r="B977" s="9"/>
      <c r="C977" s="9"/>
      <c r="E977" s="85"/>
      <c r="G977" s="84"/>
    </row>
    <row r="978" spans="1:7" ht="14.25">
      <c r="A978" s="9"/>
      <c r="B978" s="9"/>
      <c r="C978" s="9"/>
      <c r="E978" s="85"/>
      <c r="G978" s="84"/>
    </row>
    <row r="979" spans="1:7" ht="14.25">
      <c r="A979" s="9"/>
      <c r="B979" s="9"/>
      <c r="C979" s="9"/>
      <c r="E979" s="85"/>
      <c r="G979" s="84"/>
    </row>
    <row r="980" spans="1:7" ht="14.25">
      <c r="A980" s="9"/>
      <c r="B980" s="9"/>
      <c r="C980" s="9"/>
      <c r="E980" s="85"/>
      <c r="G980" s="84"/>
    </row>
    <row r="981" spans="1:7" ht="14.25">
      <c r="A981" s="9"/>
      <c r="B981" s="9"/>
      <c r="C981" s="9"/>
      <c r="E981" s="85"/>
      <c r="G981" s="84"/>
    </row>
    <row r="982" spans="1:7" ht="14.25">
      <c r="A982" s="9"/>
      <c r="B982" s="9"/>
      <c r="C982" s="9"/>
      <c r="E982" s="85"/>
      <c r="G982" s="84"/>
    </row>
    <row r="983" spans="1:7" ht="14.25">
      <c r="A983" s="9"/>
      <c r="B983" s="9"/>
      <c r="C983" s="9"/>
      <c r="E983" s="85"/>
      <c r="G983" s="84"/>
    </row>
    <row r="984" spans="1:7" ht="14.25">
      <c r="A984" s="9"/>
      <c r="B984" s="9"/>
      <c r="C984" s="9"/>
      <c r="E984" s="85"/>
      <c r="G984" s="84"/>
    </row>
    <row r="985" spans="1:7" ht="14.25">
      <c r="A985" s="9"/>
      <c r="B985" s="9"/>
      <c r="C985" s="9"/>
      <c r="E985" s="85"/>
      <c r="G985" s="84"/>
    </row>
    <row r="986" spans="1:7" ht="14.25">
      <c r="A986" s="9"/>
      <c r="B986" s="9"/>
      <c r="C986" s="9"/>
      <c r="E986" s="85"/>
      <c r="G986" s="84"/>
    </row>
    <row r="987" spans="1:7" ht="14.25">
      <c r="A987" s="9"/>
      <c r="B987" s="9"/>
      <c r="C987" s="9"/>
      <c r="E987" s="85"/>
      <c r="G987" s="84"/>
    </row>
    <row r="988" spans="1:7" ht="14.25">
      <c r="A988" s="9"/>
      <c r="B988" s="9"/>
      <c r="C988" s="9"/>
      <c r="E988" s="85"/>
      <c r="G988" s="84"/>
    </row>
    <row r="989" spans="1:7" ht="14.25">
      <c r="A989" s="9"/>
      <c r="B989" s="9"/>
      <c r="C989" s="9"/>
      <c r="E989" s="85"/>
      <c r="G989" s="84"/>
    </row>
    <row r="990" spans="1:7" ht="14.25">
      <c r="A990" s="9"/>
      <c r="B990" s="9"/>
      <c r="C990" s="9"/>
      <c r="E990" s="85"/>
      <c r="G990" s="84"/>
    </row>
    <row r="991" spans="1:7" ht="14.25">
      <c r="A991" s="9"/>
      <c r="B991" s="9"/>
      <c r="C991" s="9"/>
      <c r="E991" s="85"/>
      <c r="G991" s="84"/>
    </row>
    <row r="992" spans="1:7" ht="14.25">
      <c r="A992" s="9"/>
      <c r="B992" s="9"/>
      <c r="C992" s="9"/>
      <c r="E992" s="85"/>
      <c r="G992" s="84"/>
    </row>
    <row r="993" spans="1:7" ht="14.25">
      <c r="A993" s="9"/>
      <c r="B993" s="9"/>
      <c r="C993" s="9"/>
      <c r="E993" s="85"/>
      <c r="G993" s="84"/>
    </row>
    <row r="994" spans="1:7" ht="14.25">
      <c r="A994" s="9"/>
      <c r="B994" s="9"/>
      <c r="C994" s="9"/>
      <c r="E994" s="85"/>
      <c r="G994" s="84"/>
    </row>
    <row r="995" spans="1:7" ht="14.25">
      <c r="A995" s="9"/>
      <c r="B995" s="9"/>
      <c r="C995" s="9"/>
      <c r="E995" s="85"/>
      <c r="G995" s="84"/>
    </row>
    <row r="996" spans="1:7" ht="14.25">
      <c r="A996" s="9"/>
      <c r="B996" s="9"/>
      <c r="C996" s="9"/>
      <c r="E996" s="85"/>
      <c r="G996" s="84"/>
    </row>
    <row r="997" spans="1:7" ht="14.25">
      <c r="A997" s="9"/>
      <c r="B997" s="9"/>
      <c r="C997" s="9"/>
      <c r="E997" s="85"/>
      <c r="G997" s="84"/>
    </row>
    <row r="998" spans="1:7" ht="14.25">
      <c r="A998" s="9"/>
      <c r="B998" s="9"/>
      <c r="C998" s="9"/>
      <c r="E998" s="85"/>
      <c r="G998" s="84"/>
    </row>
    <row r="999" spans="1:7" ht="14.25">
      <c r="A999" s="9"/>
      <c r="B999" s="9"/>
      <c r="C999" s="9"/>
      <c r="E999" s="85"/>
      <c r="G999" s="84"/>
    </row>
    <row r="1000" spans="1:7" ht="14.25">
      <c r="A1000" s="9"/>
      <c r="B1000" s="9"/>
      <c r="C1000" s="9"/>
      <c r="E1000" s="85"/>
      <c r="G1000" s="84"/>
    </row>
    <row r="1001" spans="1:7" ht="14.25">
      <c r="A1001" s="9"/>
      <c r="B1001" s="9"/>
      <c r="C1001" s="9"/>
      <c r="E1001" s="85"/>
      <c r="G1001" s="84"/>
    </row>
    <row r="1002" spans="1:7" ht="14.25">
      <c r="A1002" s="9"/>
      <c r="B1002" s="9"/>
      <c r="C1002" s="9"/>
      <c r="E1002" s="85"/>
      <c r="G1002" s="84"/>
    </row>
    <row r="1003" spans="1:7" ht="14.25">
      <c r="A1003" s="9"/>
      <c r="B1003" s="9"/>
      <c r="C1003" s="9"/>
      <c r="E1003" s="85"/>
      <c r="G1003" s="84"/>
    </row>
    <row r="1004" spans="1:7" ht="14.25">
      <c r="A1004" s="9"/>
      <c r="B1004" s="9"/>
      <c r="C1004" s="9"/>
      <c r="E1004" s="85"/>
      <c r="G1004" s="84"/>
    </row>
    <row r="1005" spans="1:7" ht="14.25">
      <c r="A1005" s="9"/>
      <c r="B1005" s="9"/>
      <c r="C1005" s="9"/>
      <c r="E1005" s="85"/>
      <c r="G1005" s="84"/>
    </row>
    <row r="1006" spans="1:7" ht="14.25">
      <c r="A1006" s="9"/>
      <c r="B1006" s="9"/>
      <c r="C1006" s="9"/>
      <c r="E1006" s="85"/>
      <c r="G1006" s="84"/>
    </row>
    <row r="1007" spans="1:7" ht="14.25">
      <c r="A1007" s="9"/>
      <c r="B1007" s="9"/>
      <c r="C1007" s="9"/>
      <c r="E1007" s="85"/>
      <c r="G1007" s="84"/>
    </row>
    <row r="1008" spans="1:7" ht="14.25">
      <c r="A1008" s="9"/>
      <c r="B1008" s="9"/>
      <c r="C1008" s="9"/>
      <c r="E1008" s="85"/>
      <c r="G1008" s="84"/>
    </row>
    <row r="1009" spans="1:7" ht="14.25">
      <c r="A1009" s="9"/>
      <c r="B1009" s="9"/>
      <c r="C1009" s="9"/>
      <c r="E1009" s="85"/>
      <c r="G1009" s="84"/>
    </row>
    <row r="1010" spans="1:7" ht="14.25">
      <c r="A1010" s="9"/>
      <c r="B1010" s="9"/>
      <c r="C1010" s="9"/>
      <c r="E1010" s="85"/>
      <c r="G1010" s="84"/>
    </row>
    <row r="1011" spans="1:7" ht="14.25">
      <c r="A1011" s="9"/>
      <c r="B1011" s="9"/>
      <c r="C1011" s="9"/>
      <c r="E1011" s="85"/>
      <c r="G1011" s="84"/>
    </row>
    <row r="1012" spans="1:7" ht="14.25">
      <c r="A1012" s="9"/>
      <c r="B1012" s="9"/>
      <c r="C1012" s="9"/>
      <c r="E1012" s="85"/>
      <c r="G1012" s="84"/>
    </row>
    <row r="1013" spans="1:7" ht="14.25">
      <c r="A1013" s="9"/>
      <c r="B1013" s="9"/>
      <c r="C1013" s="9"/>
      <c r="E1013" s="85"/>
      <c r="G1013" s="84"/>
    </row>
    <row r="1014" spans="1:7" ht="14.25">
      <c r="A1014" s="9"/>
      <c r="B1014" s="9"/>
      <c r="C1014" s="9"/>
      <c r="E1014" s="85"/>
      <c r="G1014" s="84"/>
    </row>
    <row r="1015" spans="1:7" ht="14.25">
      <c r="A1015" s="9"/>
      <c r="B1015" s="9"/>
      <c r="C1015" s="9"/>
      <c r="E1015" s="85"/>
      <c r="G1015" s="84"/>
    </row>
    <row r="1016" spans="1:7" ht="14.25">
      <c r="A1016" s="9"/>
      <c r="B1016" s="9"/>
      <c r="C1016" s="9"/>
      <c r="E1016" s="85"/>
      <c r="G1016" s="84"/>
    </row>
    <row r="1017" spans="1:7" ht="14.25">
      <c r="A1017" s="9"/>
      <c r="B1017" s="9"/>
      <c r="C1017" s="9"/>
      <c r="E1017" s="85"/>
      <c r="G1017" s="84"/>
    </row>
    <row r="1018" spans="1:7" ht="14.25">
      <c r="A1018" s="9"/>
      <c r="B1018" s="9"/>
      <c r="C1018" s="9"/>
      <c r="E1018" s="85"/>
      <c r="G1018" s="84"/>
    </row>
    <row r="1019" spans="1:7" ht="14.25">
      <c r="A1019" s="9"/>
      <c r="B1019" s="9"/>
      <c r="C1019" s="9"/>
      <c r="E1019" s="85"/>
      <c r="G1019" s="84"/>
    </row>
    <row r="1020" spans="1:7" ht="14.25">
      <c r="A1020" s="9"/>
      <c r="B1020" s="9"/>
      <c r="C1020" s="9"/>
      <c r="E1020" s="85"/>
      <c r="G1020" s="84"/>
    </row>
    <row r="1021" spans="1:7" ht="14.25">
      <c r="A1021" s="9"/>
      <c r="B1021" s="9"/>
      <c r="C1021" s="9"/>
      <c r="E1021" s="85"/>
      <c r="G1021" s="84"/>
    </row>
    <row r="1022" spans="1:7" ht="14.25">
      <c r="A1022" s="9"/>
      <c r="B1022" s="9"/>
      <c r="C1022" s="9"/>
      <c r="E1022" s="85"/>
      <c r="G1022" s="84"/>
    </row>
    <row r="1023" spans="1:7" ht="14.25">
      <c r="A1023" s="9"/>
      <c r="B1023" s="9"/>
      <c r="C1023" s="9"/>
      <c r="E1023" s="85"/>
      <c r="G1023" s="84"/>
    </row>
    <row r="1024" spans="1:7" ht="14.25">
      <c r="A1024" s="9"/>
      <c r="B1024" s="9"/>
      <c r="C1024" s="9"/>
      <c r="E1024" s="85"/>
      <c r="G1024" s="84"/>
    </row>
    <row r="1025" spans="1:7" ht="14.25">
      <c r="A1025" s="9"/>
      <c r="B1025" s="9"/>
      <c r="C1025" s="9"/>
      <c r="E1025" s="85"/>
      <c r="G1025" s="84"/>
    </row>
    <row r="1026" spans="1:7" ht="14.25">
      <c r="A1026" s="9"/>
      <c r="B1026" s="9"/>
      <c r="C1026" s="9"/>
      <c r="E1026" s="85"/>
      <c r="G1026" s="84"/>
    </row>
    <row r="1027" spans="1:7" ht="14.25">
      <c r="A1027" s="9"/>
      <c r="B1027" s="9"/>
      <c r="C1027" s="9"/>
      <c r="E1027" s="85"/>
      <c r="G1027" s="84"/>
    </row>
    <row r="1028" spans="1:7" ht="14.25">
      <c r="A1028" s="9"/>
      <c r="B1028" s="9"/>
      <c r="C1028" s="9"/>
      <c r="E1028" s="85"/>
      <c r="G1028" s="84"/>
    </row>
    <row r="1029" spans="1:7" ht="14.25">
      <c r="A1029" s="9"/>
      <c r="B1029" s="9"/>
      <c r="C1029" s="9"/>
      <c r="E1029" s="85"/>
      <c r="G1029" s="84"/>
    </row>
    <row r="1030" spans="1:7" ht="14.25">
      <c r="A1030" s="9"/>
      <c r="B1030" s="9"/>
      <c r="C1030" s="9"/>
      <c r="E1030" s="85"/>
      <c r="G1030" s="84"/>
    </row>
    <row r="1031" spans="1:7" ht="14.25">
      <c r="A1031" s="9"/>
      <c r="B1031" s="9"/>
      <c r="C1031" s="9"/>
      <c r="E1031" s="85"/>
      <c r="G1031" s="84"/>
    </row>
    <row r="1032" spans="1:7" ht="14.25">
      <c r="A1032" s="9"/>
      <c r="B1032" s="9"/>
      <c r="C1032" s="9"/>
      <c r="E1032" s="85"/>
      <c r="G1032" s="84"/>
    </row>
    <row r="1033" spans="1:7" ht="14.25">
      <c r="A1033" s="9"/>
      <c r="B1033" s="9"/>
      <c r="C1033" s="9"/>
      <c r="E1033" s="85"/>
      <c r="G1033" s="84"/>
    </row>
    <row r="1034" spans="1:7" ht="14.25">
      <c r="A1034" s="9"/>
      <c r="B1034" s="9"/>
      <c r="C1034" s="9"/>
      <c r="E1034" s="85"/>
      <c r="G1034" s="84"/>
    </row>
    <row r="1035" spans="1:7" ht="14.25">
      <c r="A1035" s="9"/>
      <c r="B1035" s="9"/>
      <c r="C1035" s="9"/>
      <c r="E1035" s="85"/>
      <c r="G1035" s="84"/>
    </row>
    <row r="1036" spans="1:7" ht="14.25">
      <c r="A1036" s="9"/>
      <c r="B1036" s="9"/>
      <c r="C1036" s="9"/>
      <c r="E1036" s="85"/>
      <c r="G1036" s="84"/>
    </row>
    <row r="1037" spans="1:7" ht="14.25">
      <c r="A1037" s="9"/>
      <c r="B1037" s="9"/>
      <c r="C1037" s="9"/>
      <c r="E1037" s="85"/>
      <c r="G1037" s="84"/>
    </row>
    <row r="1038" spans="1:7" ht="14.25">
      <c r="A1038" s="9"/>
      <c r="B1038" s="9"/>
      <c r="C1038" s="9"/>
      <c r="E1038" s="85"/>
      <c r="G1038" s="84"/>
    </row>
    <row r="1039" spans="1:7" ht="14.25">
      <c r="A1039" s="9"/>
      <c r="B1039" s="9"/>
      <c r="C1039" s="9"/>
      <c r="E1039" s="85"/>
      <c r="G1039" s="84"/>
    </row>
    <row r="1040" spans="1:7" ht="14.25">
      <c r="A1040" s="9"/>
      <c r="B1040" s="9"/>
      <c r="C1040" s="9"/>
      <c r="E1040" s="85"/>
      <c r="G1040" s="84"/>
    </row>
    <row r="1041" spans="1:7" ht="14.25">
      <c r="A1041" s="9"/>
      <c r="B1041" s="9"/>
      <c r="C1041" s="9"/>
      <c r="E1041" s="85"/>
      <c r="G1041" s="84"/>
    </row>
    <row r="1042" spans="1:7" ht="14.25">
      <c r="A1042" s="9"/>
      <c r="B1042" s="9"/>
      <c r="C1042" s="9"/>
      <c r="E1042" s="85"/>
      <c r="G1042" s="84"/>
    </row>
    <row r="1043" spans="1:7" ht="14.25">
      <c r="A1043" s="9"/>
      <c r="B1043" s="9"/>
      <c r="C1043" s="9"/>
      <c r="E1043" s="85"/>
      <c r="G1043" s="84"/>
    </row>
    <row r="1044" spans="1:7" ht="14.25">
      <c r="A1044" s="9"/>
      <c r="B1044" s="9"/>
      <c r="C1044" s="9"/>
      <c r="E1044" s="85"/>
      <c r="G1044" s="84"/>
    </row>
    <row r="1045" spans="1:7" ht="14.25">
      <c r="A1045" s="9"/>
      <c r="B1045" s="9"/>
      <c r="C1045" s="9"/>
      <c r="E1045" s="85"/>
      <c r="G1045" s="84"/>
    </row>
    <row r="1046" spans="1:7" ht="14.25">
      <c r="A1046" s="9"/>
      <c r="B1046" s="9"/>
      <c r="C1046" s="9"/>
      <c r="E1046" s="85"/>
      <c r="G1046" s="84"/>
    </row>
    <row r="1047" spans="1:7" ht="14.25">
      <c r="A1047" s="9"/>
      <c r="B1047" s="9"/>
      <c r="C1047" s="9"/>
      <c r="E1047" s="85"/>
      <c r="G1047" s="84"/>
    </row>
    <row r="1048" spans="1:7" ht="14.25">
      <c r="A1048" s="9"/>
      <c r="B1048" s="9"/>
      <c r="C1048" s="9"/>
      <c r="E1048" s="85"/>
      <c r="G1048" s="84"/>
    </row>
    <row r="1049" spans="1:7" ht="14.25">
      <c r="A1049" s="9"/>
      <c r="B1049" s="9"/>
      <c r="C1049" s="9"/>
      <c r="E1049" s="85"/>
      <c r="G1049" s="84"/>
    </row>
    <row r="1050" spans="1:7" ht="14.25">
      <c r="A1050" s="9"/>
      <c r="B1050" s="9"/>
      <c r="C1050" s="9"/>
      <c r="E1050" s="85"/>
      <c r="G1050" s="84"/>
    </row>
    <row r="1051" spans="1:7" ht="14.25">
      <c r="A1051" s="9"/>
      <c r="B1051" s="9"/>
      <c r="C1051" s="9"/>
      <c r="E1051" s="85"/>
      <c r="G1051" s="84"/>
    </row>
    <row r="1052" spans="1:7" ht="14.25">
      <c r="A1052" s="9"/>
      <c r="B1052" s="9"/>
      <c r="C1052" s="9"/>
      <c r="E1052" s="85"/>
      <c r="G1052" s="84"/>
    </row>
    <row r="1053" spans="1:7" ht="14.25">
      <c r="A1053" s="9"/>
      <c r="B1053" s="9"/>
      <c r="C1053" s="9"/>
      <c r="E1053" s="85"/>
      <c r="G1053" s="84"/>
    </row>
    <row r="1054" spans="1:7" ht="14.25">
      <c r="A1054" s="9"/>
      <c r="B1054" s="9"/>
      <c r="C1054" s="9"/>
      <c r="E1054" s="85"/>
      <c r="G1054" s="84"/>
    </row>
    <row r="1055" spans="1:7" ht="14.25">
      <c r="A1055" s="9"/>
      <c r="B1055" s="9"/>
      <c r="C1055" s="9"/>
      <c r="E1055" s="85"/>
      <c r="G1055" s="84"/>
    </row>
    <row r="1056" spans="1:7" ht="14.25">
      <c r="A1056" s="9"/>
      <c r="B1056" s="9"/>
      <c r="C1056" s="9"/>
      <c r="E1056" s="85"/>
      <c r="G1056" s="84"/>
    </row>
    <row r="1057" spans="1:7" ht="14.25">
      <c r="A1057" s="9"/>
      <c r="B1057" s="9"/>
      <c r="C1057" s="9"/>
      <c r="E1057" s="85"/>
      <c r="G1057" s="84"/>
    </row>
    <row r="1058" spans="1:7" ht="14.25">
      <c r="A1058" s="9"/>
      <c r="B1058" s="9"/>
      <c r="C1058" s="9"/>
      <c r="E1058" s="85"/>
      <c r="G1058" s="84"/>
    </row>
    <row r="1059" spans="1:7" ht="14.25">
      <c r="A1059" s="9"/>
      <c r="B1059" s="9"/>
      <c r="C1059" s="9"/>
      <c r="E1059" s="85"/>
      <c r="G1059" s="84"/>
    </row>
    <row r="1060" spans="1:7" ht="14.25">
      <c r="A1060" s="9"/>
      <c r="B1060" s="9"/>
      <c r="C1060" s="9"/>
      <c r="E1060" s="85"/>
      <c r="G1060" s="84"/>
    </row>
    <row r="1061" spans="1:7" ht="14.25">
      <c r="A1061" s="9"/>
      <c r="B1061" s="9"/>
      <c r="C1061" s="9"/>
      <c r="E1061" s="85"/>
      <c r="G1061" s="84"/>
    </row>
    <row r="1062" spans="1:7" ht="14.25">
      <c r="A1062" s="9"/>
      <c r="B1062" s="9"/>
      <c r="C1062" s="9"/>
      <c r="E1062" s="85"/>
      <c r="G1062" s="84"/>
    </row>
    <row r="1063" spans="1:7" ht="14.25">
      <c r="A1063" s="9"/>
      <c r="B1063" s="9"/>
      <c r="C1063" s="9"/>
      <c r="E1063" s="85"/>
      <c r="G1063" s="84"/>
    </row>
    <row r="1064" spans="1:7" ht="14.25">
      <c r="A1064" s="9"/>
      <c r="B1064" s="9"/>
      <c r="C1064" s="9"/>
      <c r="E1064" s="85"/>
      <c r="G1064" s="84"/>
    </row>
    <row r="1065" spans="1:7" ht="14.25">
      <c r="A1065" s="9"/>
      <c r="B1065" s="9"/>
      <c r="C1065" s="9"/>
      <c r="E1065" s="85"/>
      <c r="G1065" s="84"/>
    </row>
    <row r="1066" spans="1:7" ht="14.25">
      <c r="A1066" s="9"/>
      <c r="B1066" s="9"/>
      <c r="C1066" s="9"/>
      <c r="E1066" s="85"/>
      <c r="G1066" s="84"/>
    </row>
    <row r="1067" spans="1:7" ht="14.25">
      <c r="A1067" s="9"/>
      <c r="B1067" s="9"/>
      <c r="C1067" s="9"/>
      <c r="E1067" s="85"/>
      <c r="G1067" s="84"/>
    </row>
    <row r="1068" spans="1:7" ht="14.25">
      <c r="A1068" s="9"/>
      <c r="B1068" s="9"/>
      <c r="C1068" s="9"/>
      <c r="E1068" s="85"/>
      <c r="G1068" s="84"/>
    </row>
    <row r="1069" spans="1:7" ht="14.25">
      <c r="A1069" s="9"/>
      <c r="B1069" s="9"/>
      <c r="C1069" s="9"/>
      <c r="E1069" s="85"/>
      <c r="G1069" s="84"/>
    </row>
    <row r="1070" spans="1:7" ht="14.25">
      <c r="A1070" s="9"/>
      <c r="B1070" s="9"/>
      <c r="C1070" s="9"/>
      <c r="E1070" s="85"/>
      <c r="G1070" s="84"/>
    </row>
    <row r="1071" spans="1:7" ht="14.25">
      <c r="A1071" s="9"/>
      <c r="B1071" s="9"/>
      <c r="C1071" s="9"/>
      <c r="E1071" s="85"/>
      <c r="G1071" s="84"/>
    </row>
    <row r="1072" spans="1:7" ht="14.25">
      <c r="A1072" s="9"/>
      <c r="B1072" s="9"/>
      <c r="C1072" s="9"/>
      <c r="E1072" s="85"/>
      <c r="G1072" s="84"/>
    </row>
    <row r="1073" spans="1:7" ht="14.25">
      <c r="A1073" s="9"/>
      <c r="B1073" s="9"/>
      <c r="C1073" s="9"/>
      <c r="E1073" s="85"/>
      <c r="G1073" s="84"/>
    </row>
    <row r="1074" spans="1:7" ht="14.25">
      <c r="A1074" s="9"/>
      <c r="B1074" s="9"/>
      <c r="C1074" s="9"/>
      <c r="E1074" s="85"/>
      <c r="G1074" s="84"/>
    </row>
    <row r="1075" spans="1:7" ht="14.25">
      <c r="A1075" s="9"/>
      <c r="B1075" s="9"/>
      <c r="C1075" s="9"/>
      <c r="E1075" s="85"/>
      <c r="G1075" s="84"/>
    </row>
    <row r="1076" spans="1:7" ht="14.25">
      <c r="A1076" s="9"/>
      <c r="B1076" s="9"/>
      <c r="C1076" s="9"/>
      <c r="E1076" s="85"/>
      <c r="G1076" s="84"/>
    </row>
    <row r="1077" spans="1:7" ht="14.25">
      <c r="A1077" s="9"/>
      <c r="B1077" s="9"/>
      <c r="C1077" s="9"/>
      <c r="E1077" s="85"/>
      <c r="G1077" s="84"/>
    </row>
    <row r="1078" spans="1:7" ht="14.25">
      <c r="A1078" s="9"/>
      <c r="B1078" s="9"/>
      <c r="C1078" s="9"/>
      <c r="E1078" s="85"/>
      <c r="G1078" s="84"/>
    </row>
    <row r="1079" spans="1:7" ht="14.25">
      <c r="A1079" s="9"/>
      <c r="B1079" s="9"/>
      <c r="C1079" s="9"/>
      <c r="E1079" s="85"/>
      <c r="G1079" s="84"/>
    </row>
    <row r="1080" spans="1:7" ht="14.25">
      <c r="A1080" s="9"/>
      <c r="B1080" s="9"/>
      <c r="C1080" s="9"/>
      <c r="E1080" s="85"/>
      <c r="G1080" s="84"/>
    </row>
    <row r="1081" spans="1:7" ht="14.25">
      <c r="A1081" s="9"/>
      <c r="B1081" s="9"/>
      <c r="C1081" s="9"/>
      <c r="E1081" s="85"/>
      <c r="G1081" s="84"/>
    </row>
    <row r="1082" spans="1:7" ht="14.25">
      <c r="A1082" s="9"/>
      <c r="B1082" s="9"/>
      <c r="C1082" s="9"/>
      <c r="E1082" s="85"/>
      <c r="G1082" s="84"/>
    </row>
    <row r="1083" spans="1:7" ht="14.25">
      <c r="A1083" s="9"/>
      <c r="B1083" s="9"/>
      <c r="C1083" s="9"/>
      <c r="E1083" s="85"/>
      <c r="G1083" s="84"/>
    </row>
    <row r="1084" spans="1:7" ht="14.25">
      <c r="A1084" s="9"/>
      <c r="B1084" s="9"/>
      <c r="C1084" s="9"/>
      <c r="E1084" s="85"/>
      <c r="G1084" s="84"/>
    </row>
    <row r="1085" spans="1:7" ht="14.25">
      <c r="A1085" s="9"/>
      <c r="B1085" s="9"/>
      <c r="C1085" s="9"/>
      <c r="E1085" s="85"/>
      <c r="G1085" s="84"/>
    </row>
    <row r="1086" spans="1:7" ht="14.25">
      <c r="A1086" s="9"/>
      <c r="B1086" s="9"/>
      <c r="C1086" s="9"/>
      <c r="E1086" s="85"/>
      <c r="G1086" s="84"/>
    </row>
    <row r="1087" spans="1:7" ht="14.25">
      <c r="A1087" s="9"/>
      <c r="B1087" s="9"/>
      <c r="C1087" s="9"/>
      <c r="E1087" s="85"/>
      <c r="G1087" s="84"/>
    </row>
    <row r="1088" spans="1:7" ht="14.25">
      <c r="A1088" s="9"/>
      <c r="B1088" s="9"/>
      <c r="C1088" s="9"/>
      <c r="E1088" s="85"/>
      <c r="G1088" s="84"/>
    </row>
    <row r="1089" spans="1:7" ht="14.25">
      <c r="A1089" s="9"/>
      <c r="B1089" s="9"/>
      <c r="C1089" s="9"/>
      <c r="E1089" s="85"/>
      <c r="G1089" s="84"/>
    </row>
    <row r="1090" spans="1:7" ht="14.25">
      <c r="A1090" s="9"/>
      <c r="B1090" s="9"/>
      <c r="C1090" s="9"/>
      <c r="E1090" s="85"/>
      <c r="G1090" s="84"/>
    </row>
    <row r="1091" spans="1:7" ht="14.25">
      <c r="A1091" s="9"/>
      <c r="B1091" s="9"/>
      <c r="C1091" s="9"/>
      <c r="E1091" s="85"/>
      <c r="G1091" s="84"/>
    </row>
    <row r="1092" spans="1:7" ht="14.25">
      <c r="A1092" s="9"/>
      <c r="B1092" s="9"/>
      <c r="C1092" s="9"/>
      <c r="E1092" s="85"/>
      <c r="G1092" s="84"/>
    </row>
    <row r="1093" spans="1:7" ht="14.25">
      <c r="A1093" s="9"/>
      <c r="B1093" s="9"/>
      <c r="C1093" s="9"/>
      <c r="E1093" s="85"/>
      <c r="G1093" s="84"/>
    </row>
    <row r="1094" spans="1:7" ht="14.25">
      <c r="A1094" s="9"/>
      <c r="B1094" s="9"/>
      <c r="C1094" s="9"/>
      <c r="E1094" s="85"/>
      <c r="G1094" s="84"/>
    </row>
    <row r="1095" spans="1:7" ht="14.25">
      <c r="A1095" s="9"/>
      <c r="B1095" s="9"/>
      <c r="C1095" s="9"/>
      <c r="E1095" s="85"/>
      <c r="G1095" s="84"/>
    </row>
    <row r="1096" spans="1:7" ht="14.25">
      <c r="A1096" s="9"/>
      <c r="B1096" s="9"/>
      <c r="C1096" s="9"/>
      <c r="E1096" s="85"/>
      <c r="G1096" s="84"/>
    </row>
    <row r="1097" spans="1:7" ht="14.25">
      <c r="A1097" s="9"/>
      <c r="B1097" s="9"/>
      <c r="C1097" s="9"/>
      <c r="E1097" s="85"/>
      <c r="G1097" s="84"/>
    </row>
    <row r="1098" spans="1:7" ht="14.25">
      <c r="A1098" s="9"/>
      <c r="B1098" s="9"/>
      <c r="C1098" s="9"/>
      <c r="E1098" s="85"/>
      <c r="G1098" s="84"/>
    </row>
    <row r="1099" spans="1:7" ht="14.25">
      <c r="A1099" s="9"/>
      <c r="B1099" s="9"/>
      <c r="C1099" s="9"/>
      <c r="E1099" s="85"/>
      <c r="G1099" s="84"/>
    </row>
    <row r="1100" spans="1:7" ht="14.25">
      <c r="A1100" s="9"/>
      <c r="B1100" s="9"/>
      <c r="C1100" s="9"/>
      <c r="E1100" s="85"/>
      <c r="G1100" s="84"/>
    </row>
    <row r="1101" spans="1:7" ht="14.25">
      <c r="A1101" s="9"/>
      <c r="B1101" s="9"/>
      <c r="C1101" s="9"/>
      <c r="E1101" s="85"/>
      <c r="G1101" s="84"/>
    </row>
    <row r="1102" spans="1:7" ht="14.25">
      <c r="A1102" s="9"/>
      <c r="B1102" s="9"/>
      <c r="C1102" s="9"/>
      <c r="E1102" s="85"/>
      <c r="G1102" s="84"/>
    </row>
    <row r="1103" spans="1:7" ht="14.25">
      <c r="A1103" s="9"/>
      <c r="B1103" s="9"/>
      <c r="C1103" s="9"/>
      <c r="E1103" s="85"/>
      <c r="G1103" s="84"/>
    </row>
    <row r="1104" spans="1:7" ht="14.25">
      <c r="A1104" s="9"/>
      <c r="B1104" s="9"/>
      <c r="C1104" s="9"/>
      <c r="E1104" s="85"/>
      <c r="G1104" s="84"/>
    </row>
    <row r="1105" spans="1:7" ht="14.25">
      <c r="A1105" s="9"/>
      <c r="B1105" s="9"/>
      <c r="C1105" s="9"/>
      <c r="E1105" s="85"/>
      <c r="G1105" s="84"/>
    </row>
    <row r="1106" spans="1:7" ht="14.25">
      <c r="A1106" s="9"/>
      <c r="B1106" s="9"/>
      <c r="C1106" s="9"/>
      <c r="E1106" s="85"/>
      <c r="G1106" s="84"/>
    </row>
    <row r="1107" spans="1:7" ht="14.25">
      <c r="A1107" s="9"/>
      <c r="B1107" s="9"/>
      <c r="C1107" s="9"/>
      <c r="E1107" s="85"/>
      <c r="G1107" s="84"/>
    </row>
    <row r="1108" spans="1:7" ht="14.25">
      <c r="A1108" s="9"/>
      <c r="B1108" s="9"/>
      <c r="C1108" s="9"/>
      <c r="E1108" s="85"/>
      <c r="G1108" s="84"/>
    </row>
    <row r="1109" spans="1:7" ht="14.25">
      <c r="A1109" s="9"/>
      <c r="B1109" s="9"/>
      <c r="C1109" s="9"/>
      <c r="E1109" s="85"/>
      <c r="G1109" s="84"/>
    </row>
    <row r="1110" spans="1:7" ht="14.25">
      <c r="A1110" s="9"/>
      <c r="B1110" s="9"/>
      <c r="C1110" s="9"/>
      <c r="E1110" s="85"/>
      <c r="G1110" s="84"/>
    </row>
    <row r="1111" spans="1:7" ht="14.25">
      <c r="A1111" s="9"/>
      <c r="B1111" s="9"/>
      <c r="C1111" s="9"/>
      <c r="E1111" s="85"/>
      <c r="G1111" s="84"/>
    </row>
    <row r="1112" spans="1:7" ht="14.25">
      <c r="A1112" s="9"/>
      <c r="B1112" s="9"/>
      <c r="C1112" s="9"/>
      <c r="E1112" s="85"/>
      <c r="G1112" s="84"/>
    </row>
    <row r="1113" spans="1:7" ht="14.25">
      <c r="A1113" s="9"/>
      <c r="B1113" s="9"/>
      <c r="C1113" s="9"/>
      <c r="E1113" s="85"/>
      <c r="G1113" s="84"/>
    </row>
    <row r="1114" spans="1:7" ht="14.25">
      <c r="A1114" s="9"/>
      <c r="B1114" s="9"/>
      <c r="C1114" s="9"/>
      <c r="E1114" s="85"/>
      <c r="G1114" s="84"/>
    </row>
    <row r="1115" spans="1:7" ht="14.25">
      <c r="A1115" s="9"/>
      <c r="B1115" s="9"/>
      <c r="C1115" s="9"/>
      <c r="E1115" s="85"/>
      <c r="G1115" s="84"/>
    </row>
    <row r="1116" spans="1:7" ht="14.25">
      <c r="A1116" s="9"/>
      <c r="B1116" s="9"/>
      <c r="C1116" s="9"/>
      <c r="E1116" s="85"/>
      <c r="G1116" s="84"/>
    </row>
    <row r="1117" spans="1:7" ht="14.25">
      <c r="A1117" s="9"/>
      <c r="B1117" s="9"/>
      <c r="C1117" s="9"/>
      <c r="E1117" s="85"/>
      <c r="G1117" s="84"/>
    </row>
    <row r="1118" spans="1:7" ht="14.25">
      <c r="A1118" s="9"/>
      <c r="B1118" s="9"/>
      <c r="C1118" s="9"/>
      <c r="E1118" s="85"/>
      <c r="G1118" s="84"/>
    </row>
    <row r="1119" spans="1:7" ht="14.25">
      <c r="A1119" s="9"/>
      <c r="B1119" s="9"/>
      <c r="C1119" s="9"/>
      <c r="E1119" s="85"/>
      <c r="G1119" s="84"/>
    </row>
    <row r="1120" spans="1:7" ht="14.25">
      <c r="A1120" s="9"/>
      <c r="B1120" s="9"/>
      <c r="C1120" s="9"/>
      <c r="E1120" s="85"/>
      <c r="G1120" s="84"/>
    </row>
    <row r="1121" spans="1:7" ht="14.25">
      <c r="A1121" s="9"/>
      <c r="B1121" s="9"/>
      <c r="C1121" s="9"/>
      <c r="E1121" s="85"/>
      <c r="G1121" s="84"/>
    </row>
    <row r="1122" spans="1:7" ht="14.25">
      <c r="A1122" s="9"/>
      <c r="B1122" s="9"/>
      <c r="C1122" s="9"/>
      <c r="E1122" s="85"/>
      <c r="G1122" s="84"/>
    </row>
    <row r="1123" spans="1:7" ht="14.25">
      <c r="A1123" s="9"/>
      <c r="B1123" s="9"/>
      <c r="C1123" s="9"/>
      <c r="E1123" s="85"/>
      <c r="G1123" s="84"/>
    </row>
    <row r="1124" spans="1:7" ht="14.25">
      <c r="A1124" s="9"/>
      <c r="B1124" s="9"/>
      <c r="C1124" s="9"/>
      <c r="E1124" s="85"/>
      <c r="G1124" s="84"/>
    </row>
    <row r="1125" spans="1:7" ht="14.25">
      <c r="A1125" s="9"/>
      <c r="B1125" s="9"/>
      <c r="C1125" s="9"/>
      <c r="E1125" s="85"/>
      <c r="G1125" s="84"/>
    </row>
    <row r="1126" spans="1:7" ht="14.25">
      <c r="A1126" s="9"/>
      <c r="B1126" s="9"/>
      <c r="C1126" s="9"/>
      <c r="E1126" s="85"/>
      <c r="G1126" s="84"/>
    </row>
    <row r="1127" spans="1:7" ht="14.25">
      <c r="A1127" s="9"/>
      <c r="B1127" s="9"/>
      <c r="C1127" s="9"/>
      <c r="E1127" s="85"/>
      <c r="G1127" s="84"/>
    </row>
    <row r="1128" spans="1:7" ht="14.25">
      <c r="A1128" s="9"/>
      <c r="B1128" s="9"/>
      <c r="C1128" s="9"/>
      <c r="E1128" s="85"/>
      <c r="G1128" s="84"/>
    </row>
    <row r="1129" spans="1:7" ht="14.25">
      <c r="A1129" s="9"/>
      <c r="B1129" s="9"/>
      <c r="C1129" s="9"/>
      <c r="E1129" s="85"/>
      <c r="G1129" s="84"/>
    </row>
    <row r="1130" spans="1:7" ht="14.25">
      <c r="A1130" s="9"/>
      <c r="B1130" s="9"/>
      <c r="C1130" s="9"/>
      <c r="E1130" s="85"/>
      <c r="G1130" s="84"/>
    </row>
    <row r="1131" spans="1:7" ht="14.25">
      <c r="A1131" s="9"/>
      <c r="B1131" s="9"/>
      <c r="C1131" s="9"/>
      <c r="E1131" s="85"/>
      <c r="G1131" s="84"/>
    </row>
    <row r="1132" spans="1:7" ht="14.25">
      <c r="A1132" s="9"/>
      <c r="B1132" s="9"/>
      <c r="C1132" s="9"/>
      <c r="E1132" s="85"/>
      <c r="G1132" s="84"/>
    </row>
    <row r="1133" spans="1:7" ht="14.25">
      <c r="A1133" s="9"/>
      <c r="B1133" s="9"/>
      <c r="C1133" s="9"/>
      <c r="E1133" s="85"/>
      <c r="G1133" s="84"/>
    </row>
    <row r="1134" spans="1:7" ht="14.25">
      <c r="A1134" s="9"/>
      <c r="B1134" s="9"/>
      <c r="C1134" s="9"/>
      <c r="E1134" s="85"/>
      <c r="G1134" s="84"/>
    </row>
    <row r="1135" spans="1:7" ht="14.25">
      <c r="A1135" s="9"/>
      <c r="B1135" s="9"/>
      <c r="C1135" s="9"/>
      <c r="E1135" s="85"/>
      <c r="G1135" s="84"/>
    </row>
    <row r="1136" spans="1:7" ht="14.25">
      <c r="A1136" s="9"/>
      <c r="B1136" s="9"/>
      <c r="C1136" s="9"/>
      <c r="E1136" s="85"/>
      <c r="G1136" s="84"/>
    </row>
    <row r="1137" spans="1:7" ht="14.25">
      <c r="A1137" s="9"/>
      <c r="B1137" s="9"/>
      <c r="C1137" s="9"/>
      <c r="E1137" s="85"/>
      <c r="G1137" s="84"/>
    </row>
    <row r="1138" spans="1:7" ht="14.25">
      <c r="A1138" s="9"/>
      <c r="B1138" s="9"/>
      <c r="C1138" s="9"/>
      <c r="E1138" s="85"/>
      <c r="G1138" s="84"/>
    </row>
    <row r="1139" spans="1:7" ht="14.25">
      <c r="A1139" s="9"/>
      <c r="B1139" s="9"/>
      <c r="C1139" s="9"/>
      <c r="E1139" s="85"/>
      <c r="G1139" s="84"/>
    </row>
    <row r="1140" spans="1:7" ht="14.25">
      <c r="A1140" s="9"/>
      <c r="B1140" s="9"/>
      <c r="C1140" s="9"/>
      <c r="E1140" s="85"/>
      <c r="G1140" s="84"/>
    </row>
    <row r="1141" spans="1:7" ht="14.25">
      <c r="A1141" s="9"/>
      <c r="B1141" s="9"/>
      <c r="C1141" s="9"/>
      <c r="E1141" s="85"/>
      <c r="G1141" s="84"/>
    </row>
    <row r="1142" spans="1:7" ht="14.25">
      <c r="A1142" s="9"/>
      <c r="B1142" s="9"/>
      <c r="C1142" s="9"/>
      <c r="E1142" s="85"/>
      <c r="G1142" s="84"/>
    </row>
    <row r="1143" spans="1:7" ht="14.25">
      <c r="A1143" s="9"/>
      <c r="B1143" s="9"/>
      <c r="C1143" s="9"/>
      <c r="E1143" s="85"/>
      <c r="G1143" s="84"/>
    </row>
    <row r="1144" spans="1:7" ht="14.25">
      <c r="A1144" s="9"/>
      <c r="B1144" s="9"/>
      <c r="C1144" s="9"/>
      <c r="E1144" s="85"/>
      <c r="G1144" s="84"/>
    </row>
    <row r="1145" spans="1:7" ht="14.25">
      <c r="A1145" s="9"/>
      <c r="B1145" s="9"/>
      <c r="C1145" s="9"/>
      <c r="E1145" s="85"/>
      <c r="G1145" s="84"/>
    </row>
    <row r="1146" spans="1:7" ht="14.25">
      <c r="A1146" s="9"/>
      <c r="B1146" s="9"/>
      <c r="C1146" s="9"/>
      <c r="E1146" s="85"/>
      <c r="G1146" s="84"/>
    </row>
    <row r="1147" spans="1:7" ht="14.25">
      <c r="A1147" s="9"/>
      <c r="B1147" s="9"/>
      <c r="C1147" s="9"/>
      <c r="E1147" s="85"/>
      <c r="G1147" s="84"/>
    </row>
    <row r="1148" spans="1:7" ht="14.25">
      <c r="A1148" s="9"/>
      <c r="B1148" s="9"/>
      <c r="C1148" s="9"/>
      <c r="E1148" s="85"/>
      <c r="G1148" s="84"/>
    </row>
    <row r="1149" spans="1:7" ht="14.25">
      <c r="A1149" s="9"/>
      <c r="B1149" s="9"/>
      <c r="C1149" s="9"/>
      <c r="E1149" s="85"/>
      <c r="G1149" s="84"/>
    </row>
    <row r="1150" spans="1:7" ht="14.25">
      <c r="A1150" s="9"/>
      <c r="B1150" s="9"/>
      <c r="C1150" s="9"/>
      <c r="E1150" s="85"/>
      <c r="G1150" s="84"/>
    </row>
    <row r="1151" spans="1:7" ht="14.25">
      <c r="A1151" s="9"/>
      <c r="B1151" s="9"/>
      <c r="C1151" s="9"/>
      <c r="E1151" s="85"/>
      <c r="G1151" s="84"/>
    </row>
    <row r="1152" spans="1:7" ht="14.25">
      <c r="A1152" s="9"/>
      <c r="B1152" s="9"/>
      <c r="C1152" s="9"/>
      <c r="E1152" s="85"/>
      <c r="G1152" s="84"/>
    </row>
    <row r="1153" spans="1:7" ht="14.25">
      <c r="A1153" s="9"/>
      <c r="B1153" s="9"/>
      <c r="C1153" s="9"/>
      <c r="E1153" s="85"/>
      <c r="G1153" s="84"/>
    </row>
    <row r="1154" spans="1:7" ht="14.25">
      <c r="A1154" s="9"/>
      <c r="B1154" s="9"/>
      <c r="C1154" s="9"/>
      <c r="E1154" s="85"/>
      <c r="G1154" s="84"/>
    </row>
    <row r="1155" spans="1:7" ht="14.25">
      <c r="A1155" s="9"/>
      <c r="B1155" s="9"/>
      <c r="C1155" s="9"/>
      <c r="E1155" s="85"/>
      <c r="G1155" s="84"/>
    </row>
    <row r="1156" spans="1:7" ht="14.25">
      <c r="A1156" s="9"/>
      <c r="B1156" s="9"/>
      <c r="C1156" s="9"/>
      <c r="E1156" s="85"/>
      <c r="G1156" s="84"/>
    </row>
    <row r="1157" spans="1:7" ht="14.25">
      <c r="A1157" s="9"/>
      <c r="B1157" s="9"/>
      <c r="C1157" s="9"/>
      <c r="E1157" s="85"/>
      <c r="G1157" s="84"/>
    </row>
    <row r="1158" spans="1:7" ht="14.25">
      <c r="A1158" s="9"/>
      <c r="B1158" s="9"/>
      <c r="C1158" s="9"/>
      <c r="E1158" s="85"/>
      <c r="G1158" s="84"/>
    </row>
    <row r="1159" spans="1:7" ht="14.25">
      <c r="A1159" s="9"/>
      <c r="B1159" s="9"/>
      <c r="C1159" s="9"/>
      <c r="E1159" s="85"/>
      <c r="G1159" s="84"/>
    </row>
    <row r="1160" spans="1:7" ht="14.25">
      <c r="A1160" s="9"/>
      <c r="B1160" s="9"/>
      <c r="C1160" s="9"/>
      <c r="E1160" s="85"/>
      <c r="G1160" s="84"/>
    </row>
    <row r="1161" spans="1:7" ht="14.25">
      <c r="A1161" s="9"/>
      <c r="B1161" s="9"/>
      <c r="C1161" s="9"/>
      <c r="E1161" s="85"/>
      <c r="G1161" s="84"/>
    </row>
    <row r="1162" spans="1:7" ht="14.25">
      <c r="A1162" s="9"/>
      <c r="B1162" s="9"/>
      <c r="C1162" s="9"/>
      <c r="E1162" s="85"/>
      <c r="G1162" s="84"/>
    </row>
    <row r="1163" spans="1:7" ht="14.25">
      <c r="A1163" s="9"/>
      <c r="B1163" s="9"/>
      <c r="C1163" s="9"/>
      <c r="E1163" s="85"/>
      <c r="G1163" s="84"/>
    </row>
    <row r="1164" spans="1:7" ht="14.25">
      <c r="A1164" s="9"/>
      <c r="B1164" s="9"/>
      <c r="C1164" s="9"/>
      <c r="E1164" s="85"/>
      <c r="G1164" s="84"/>
    </row>
    <row r="1165" spans="1:7" ht="14.25">
      <c r="A1165" s="9"/>
      <c r="B1165" s="9"/>
      <c r="C1165" s="9"/>
      <c r="E1165" s="85"/>
      <c r="G1165" s="84"/>
    </row>
    <row r="1166" spans="1:7" ht="14.25">
      <c r="A1166" s="9"/>
      <c r="B1166" s="9"/>
      <c r="C1166" s="9"/>
      <c r="E1166" s="85"/>
      <c r="G1166" s="84"/>
    </row>
    <row r="1167" spans="1:7" ht="14.25">
      <c r="A1167" s="9"/>
      <c r="B1167" s="9"/>
      <c r="C1167" s="9"/>
      <c r="E1167" s="85"/>
      <c r="G1167" s="84"/>
    </row>
    <row r="1168" spans="1:7" ht="14.25">
      <c r="A1168" s="9"/>
      <c r="B1168" s="9"/>
      <c r="C1168" s="9"/>
      <c r="E1168" s="85"/>
      <c r="G1168" s="84"/>
    </row>
    <row r="1169" spans="1:7" ht="14.25">
      <c r="A1169" s="9"/>
      <c r="B1169" s="9"/>
      <c r="C1169" s="9"/>
      <c r="E1169" s="85"/>
      <c r="G1169" s="84"/>
    </row>
    <row r="1170" spans="1:7" ht="14.25">
      <c r="A1170" s="9"/>
      <c r="B1170" s="9"/>
      <c r="C1170" s="9"/>
      <c r="E1170" s="85"/>
      <c r="G1170" s="84"/>
    </row>
    <row r="1171" spans="1:7" ht="14.25">
      <c r="A1171" s="9"/>
      <c r="B1171" s="9"/>
      <c r="C1171" s="9"/>
      <c r="E1171" s="85"/>
      <c r="G1171" s="84"/>
    </row>
    <row r="1172" spans="1:7" ht="14.25">
      <c r="A1172" s="9"/>
      <c r="B1172" s="9"/>
      <c r="C1172" s="9"/>
      <c r="E1172" s="85"/>
      <c r="G1172" s="84"/>
    </row>
    <row r="1173" spans="1:7" ht="14.25">
      <c r="A1173" s="9"/>
      <c r="B1173" s="9"/>
      <c r="C1173" s="9"/>
      <c r="E1173" s="85"/>
      <c r="G1173" s="84"/>
    </row>
    <row r="1174" spans="1:7" ht="14.25">
      <c r="A1174" s="9"/>
      <c r="B1174" s="9"/>
      <c r="C1174" s="9"/>
      <c r="E1174" s="85"/>
      <c r="G1174" s="84"/>
    </row>
    <row r="1175" spans="1:7" ht="14.25">
      <c r="A1175" s="9"/>
      <c r="B1175" s="9"/>
      <c r="C1175" s="9"/>
      <c r="E1175" s="85"/>
      <c r="G1175" s="84"/>
    </row>
    <row r="1176" spans="1:7" ht="14.25">
      <c r="A1176" s="9"/>
      <c r="B1176" s="9"/>
      <c r="C1176" s="9"/>
      <c r="E1176" s="85"/>
      <c r="G1176" s="84"/>
    </row>
    <row r="1177" spans="1:7" ht="14.25">
      <c r="A1177" s="9"/>
      <c r="B1177" s="9"/>
      <c r="C1177" s="9"/>
      <c r="E1177" s="85"/>
      <c r="G1177" s="84"/>
    </row>
    <row r="1178" spans="1:7" ht="14.25">
      <c r="A1178" s="9"/>
      <c r="B1178" s="9"/>
      <c r="C1178" s="9"/>
      <c r="E1178" s="85"/>
      <c r="G1178" s="84"/>
    </row>
    <row r="1179" spans="1:7" ht="14.25">
      <c r="A1179" s="9"/>
      <c r="B1179" s="9"/>
      <c r="C1179" s="9"/>
      <c r="E1179" s="85"/>
      <c r="G1179" s="84"/>
    </row>
    <row r="1180" spans="1:7" ht="14.25">
      <c r="A1180" s="9"/>
      <c r="B1180" s="9"/>
      <c r="C1180" s="9"/>
      <c r="E1180" s="85"/>
      <c r="G1180" s="84"/>
    </row>
    <row r="1181" spans="1:7" ht="14.25">
      <c r="A1181" s="9"/>
      <c r="B1181" s="9"/>
      <c r="C1181" s="9"/>
      <c r="E1181" s="85"/>
      <c r="G1181" s="84"/>
    </row>
    <row r="1182" spans="1:7" ht="14.25">
      <c r="A1182" s="9"/>
      <c r="B1182" s="9"/>
      <c r="C1182" s="9"/>
      <c r="E1182" s="85"/>
      <c r="G1182" s="84"/>
    </row>
    <row r="1183" spans="1:7" ht="14.25">
      <c r="A1183" s="9"/>
      <c r="B1183" s="9"/>
      <c r="C1183" s="9"/>
      <c r="E1183" s="85"/>
      <c r="G1183" s="84"/>
    </row>
    <row r="1184" spans="1:7" ht="14.25">
      <c r="A1184" s="9"/>
      <c r="B1184" s="9"/>
      <c r="C1184" s="9"/>
      <c r="E1184" s="85"/>
      <c r="G1184" s="84"/>
    </row>
    <row r="1185" spans="1:7" ht="14.25">
      <c r="A1185" s="9"/>
      <c r="B1185" s="9"/>
      <c r="C1185" s="9"/>
      <c r="E1185" s="85"/>
      <c r="G1185" s="84"/>
    </row>
    <row r="1186" spans="1:7" ht="14.25">
      <c r="A1186" s="9"/>
      <c r="B1186" s="9"/>
      <c r="C1186" s="9"/>
      <c r="E1186" s="85"/>
      <c r="G1186" s="84"/>
    </row>
    <row r="1187" spans="1:7" ht="14.25">
      <c r="A1187" s="9"/>
      <c r="B1187" s="9"/>
      <c r="C1187" s="9"/>
      <c r="E1187" s="85"/>
      <c r="G1187" s="84"/>
    </row>
    <row r="1188" spans="1:7" ht="14.25">
      <c r="A1188" s="9"/>
      <c r="B1188" s="9"/>
      <c r="C1188" s="9"/>
      <c r="E1188" s="85"/>
      <c r="G1188" s="84"/>
    </row>
    <row r="1189" spans="1:7" ht="14.25">
      <c r="A1189" s="9"/>
      <c r="B1189" s="9"/>
      <c r="C1189" s="9"/>
      <c r="E1189" s="85"/>
      <c r="G1189" s="84"/>
    </row>
    <row r="1190" spans="1:7" ht="14.25">
      <c r="A1190" s="9"/>
      <c r="B1190" s="9"/>
      <c r="C1190" s="9"/>
      <c r="E1190" s="85"/>
      <c r="G1190" s="84"/>
    </row>
    <row r="1191" spans="1:7" ht="14.25">
      <c r="A1191" s="9"/>
      <c r="B1191" s="9"/>
      <c r="C1191" s="9"/>
      <c r="E1191" s="85"/>
      <c r="G1191" s="84"/>
    </row>
    <row r="1192" spans="1:7" ht="14.25">
      <c r="A1192" s="9"/>
      <c r="B1192" s="9"/>
      <c r="C1192" s="9"/>
      <c r="E1192" s="85"/>
      <c r="G1192" s="84"/>
    </row>
    <row r="1193" spans="1:7" ht="14.25">
      <c r="A1193" s="9"/>
      <c r="B1193" s="9"/>
      <c r="C1193" s="9"/>
      <c r="E1193" s="85"/>
      <c r="G1193" s="84"/>
    </row>
    <row r="1194" spans="1:7" ht="14.25">
      <c r="A1194" s="9"/>
      <c r="B1194" s="9"/>
      <c r="C1194" s="9"/>
      <c r="E1194" s="85"/>
      <c r="G1194" s="84"/>
    </row>
    <row r="1195" spans="1:7" ht="14.25">
      <c r="A1195" s="9"/>
      <c r="B1195" s="9"/>
      <c r="C1195" s="9"/>
      <c r="E1195" s="85"/>
      <c r="G1195" s="84"/>
    </row>
    <row r="1196" spans="1:7" ht="14.25">
      <c r="A1196" s="9"/>
      <c r="B1196" s="9"/>
      <c r="C1196" s="9"/>
      <c r="E1196" s="85"/>
      <c r="G1196" s="84"/>
    </row>
    <row r="1197" spans="1:7" ht="14.25">
      <c r="A1197" s="9"/>
      <c r="B1197" s="9"/>
      <c r="C1197" s="9"/>
      <c r="E1197" s="85"/>
      <c r="G1197" s="84"/>
    </row>
    <row r="1198" spans="1:7" ht="14.25">
      <c r="A1198" s="9"/>
      <c r="B1198" s="9"/>
      <c r="C1198" s="9"/>
      <c r="E1198" s="85"/>
      <c r="G1198" s="84"/>
    </row>
    <row r="1199" spans="1:7" ht="14.25">
      <c r="A1199" s="9"/>
      <c r="B1199" s="9"/>
      <c r="C1199" s="9"/>
      <c r="E1199" s="85"/>
      <c r="G1199" s="84"/>
    </row>
    <row r="1200" spans="1:7" ht="14.25">
      <c r="A1200" s="9"/>
      <c r="B1200" s="9"/>
      <c r="C1200" s="9"/>
      <c r="E1200" s="85"/>
      <c r="G1200" s="84"/>
    </row>
    <row r="1201" spans="1:7" ht="14.25">
      <c r="A1201" s="9"/>
      <c r="B1201" s="9"/>
      <c r="C1201" s="9"/>
      <c r="E1201" s="85"/>
      <c r="G1201" s="84"/>
    </row>
    <row r="1202" spans="1:7" ht="14.25">
      <c r="A1202" s="9"/>
      <c r="B1202" s="9"/>
      <c r="C1202" s="9"/>
      <c r="E1202" s="85"/>
      <c r="G1202" s="84"/>
    </row>
    <row r="1203" spans="1:7" ht="14.25">
      <c r="A1203" s="9"/>
      <c r="B1203" s="9"/>
      <c r="C1203" s="9"/>
      <c r="E1203" s="85"/>
      <c r="G1203" s="84"/>
    </row>
    <row r="1204" spans="1:7" ht="14.25">
      <c r="A1204" s="9"/>
      <c r="B1204" s="9"/>
      <c r="C1204" s="9"/>
      <c r="E1204" s="85"/>
      <c r="G1204" s="84"/>
    </row>
    <row r="1205" spans="1:7" ht="14.25">
      <c r="A1205" s="9"/>
      <c r="B1205" s="9"/>
      <c r="C1205" s="9"/>
      <c r="E1205" s="85"/>
      <c r="G1205" s="84"/>
    </row>
    <row r="1206" spans="1:7" ht="14.25">
      <c r="A1206" s="9"/>
      <c r="B1206" s="9"/>
      <c r="C1206" s="9"/>
      <c r="E1206" s="85"/>
      <c r="G1206" s="84"/>
    </row>
    <row r="1207" spans="1:7" ht="14.25">
      <c r="A1207" s="9"/>
      <c r="B1207" s="9"/>
      <c r="C1207" s="9"/>
      <c r="E1207" s="85"/>
      <c r="G1207" s="84"/>
    </row>
    <row r="1208" spans="1:7" ht="14.25">
      <c r="A1208" s="9"/>
      <c r="B1208" s="9"/>
      <c r="C1208" s="9"/>
      <c r="E1208" s="85"/>
      <c r="G1208" s="84"/>
    </row>
    <row r="1209" spans="1:7" ht="14.25">
      <c r="A1209" s="9"/>
      <c r="B1209" s="9"/>
      <c r="C1209" s="9"/>
      <c r="E1209" s="85"/>
      <c r="G1209" s="84"/>
    </row>
    <row r="1210" spans="1:7" ht="14.25">
      <c r="A1210" s="9"/>
      <c r="B1210" s="9"/>
      <c r="C1210" s="9"/>
      <c r="E1210" s="85"/>
      <c r="G1210" s="84"/>
    </row>
    <row r="1211" spans="1:7" ht="14.25">
      <c r="A1211" s="9"/>
      <c r="B1211" s="9"/>
      <c r="C1211" s="9"/>
      <c r="E1211" s="85"/>
      <c r="G1211" s="84"/>
    </row>
    <row r="1212" spans="1:7" ht="14.25">
      <c r="A1212" s="9"/>
      <c r="B1212" s="9"/>
      <c r="C1212" s="9"/>
      <c r="E1212" s="85"/>
      <c r="G1212" s="84"/>
    </row>
    <row r="1213" spans="1:7" ht="14.25">
      <c r="A1213" s="9"/>
      <c r="B1213" s="9"/>
      <c r="C1213" s="9"/>
      <c r="E1213" s="85"/>
      <c r="G1213" s="84"/>
    </row>
    <row r="1214" spans="1:7" ht="14.25">
      <c r="A1214" s="9"/>
      <c r="B1214" s="9"/>
      <c r="C1214" s="9"/>
      <c r="E1214" s="85"/>
      <c r="G1214" s="84"/>
    </row>
    <row r="1215" spans="1:7" ht="14.25">
      <c r="A1215" s="9"/>
      <c r="B1215" s="9"/>
      <c r="C1215" s="9"/>
      <c r="E1215" s="85"/>
      <c r="G1215" s="84"/>
    </row>
    <row r="1216" spans="1:7" ht="14.25">
      <c r="A1216" s="9"/>
      <c r="B1216" s="9"/>
      <c r="C1216" s="9"/>
      <c r="E1216" s="85"/>
      <c r="G1216" s="84"/>
    </row>
    <row r="1217" spans="1:7" ht="14.25">
      <c r="A1217" s="9"/>
      <c r="B1217" s="9"/>
      <c r="C1217" s="9"/>
      <c r="E1217" s="85"/>
      <c r="G1217" s="84"/>
    </row>
    <row r="1218" spans="1:7" ht="14.25">
      <c r="A1218" s="9"/>
      <c r="B1218" s="9"/>
      <c r="C1218" s="9"/>
      <c r="E1218" s="85"/>
      <c r="G1218" s="84"/>
    </row>
    <row r="1219" spans="1:7" ht="14.25">
      <c r="A1219" s="9"/>
      <c r="B1219" s="9"/>
      <c r="C1219" s="9"/>
      <c r="E1219" s="85"/>
      <c r="G1219" s="84"/>
    </row>
    <row r="1220" spans="1:7" ht="14.25">
      <c r="A1220" s="9"/>
      <c r="B1220" s="9"/>
      <c r="C1220" s="9"/>
      <c r="E1220" s="85"/>
      <c r="G1220" s="84"/>
    </row>
    <row r="1221" spans="1:7" ht="14.25">
      <c r="A1221" s="9"/>
      <c r="B1221" s="9"/>
      <c r="C1221" s="9"/>
      <c r="E1221" s="85"/>
      <c r="G1221" s="84"/>
    </row>
    <row r="1222" spans="1:7" ht="14.25">
      <c r="A1222" s="9"/>
      <c r="B1222" s="9"/>
      <c r="C1222" s="9"/>
      <c r="E1222" s="85"/>
      <c r="G1222" s="84"/>
    </row>
    <row r="1223" spans="1:7" ht="14.25">
      <c r="A1223" s="9"/>
      <c r="B1223" s="9"/>
      <c r="C1223" s="9"/>
      <c r="E1223" s="85"/>
      <c r="G1223" s="84"/>
    </row>
    <row r="1224" spans="1:7" ht="14.25">
      <c r="A1224" s="9"/>
      <c r="B1224" s="9"/>
      <c r="C1224" s="9"/>
      <c r="E1224" s="85"/>
      <c r="G1224" s="84"/>
    </row>
    <row r="1225" spans="1:7" ht="14.25">
      <c r="A1225" s="9"/>
      <c r="B1225" s="9"/>
      <c r="C1225" s="9"/>
      <c r="E1225" s="85"/>
      <c r="G1225" s="84"/>
    </row>
    <row r="1226" spans="1:7" ht="14.25">
      <c r="A1226" s="9"/>
      <c r="B1226" s="9"/>
      <c r="C1226" s="9"/>
      <c r="E1226" s="85"/>
      <c r="G1226" s="84"/>
    </row>
    <row r="1227" spans="1:7" ht="14.25">
      <c r="A1227" s="9"/>
      <c r="B1227" s="9"/>
      <c r="C1227" s="9"/>
      <c r="E1227" s="85"/>
      <c r="G1227" s="84"/>
    </row>
    <row r="1228" spans="1:7" ht="14.25">
      <c r="A1228" s="9"/>
      <c r="B1228" s="9"/>
      <c r="C1228" s="9"/>
      <c r="E1228" s="85"/>
      <c r="G1228" s="84"/>
    </row>
    <row r="1229" spans="1:7" ht="14.25">
      <c r="A1229" s="9"/>
      <c r="B1229" s="9"/>
      <c r="C1229" s="9"/>
      <c r="E1229" s="85"/>
      <c r="G1229" s="84"/>
    </row>
    <row r="1230" spans="1:7" ht="14.25">
      <c r="A1230" s="9"/>
      <c r="B1230" s="9"/>
      <c r="C1230" s="9"/>
      <c r="E1230" s="85"/>
      <c r="G1230" s="84"/>
    </row>
    <row r="1231" spans="1:7" ht="14.25">
      <c r="A1231" s="9"/>
      <c r="B1231" s="9"/>
      <c r="C1231" s="9"/>
      <c r="E1231" s="85"/>
      <c r="G1231" s="84"/>
    </row>
    <row r="1232" spans="1:7" ht="14.25">
      <c r="A1232" s="9"/>
      <c r="B1232" s="9"/>
      <c r="C1232" s="9"/>
      <c r="E1232" s="85"/>
      <c r="G1232" s="84"/>
    </row>
    <row r="1233" spans="1:7" ht="14.25">
      <c r="A1233" s="9"/>
      <c r="B1233" s="9"/>
      <c r="C1233" s="9"/>
      <c r="E1233" s="85"/>
      <c r="G1233" s="84"/>
    </row>
    <row r="1234" spans="1:7" ht="14.25">
      <c r="A1234" s="9"/>
      <c r="B1234" s="9"/>
      <c r="C1234" s="9"/>
      <c r="E1234" s="85"/>
      <c r="G1234" s="84"/>
    </row>
    <row r="1235" spans="1:7" ht="14.25">
      <c r="A1235" s="9"/>
      <c r="B1235" s="9"/>
      <c r="C1235" s="9"/>
      <c r="E1235" s="85"/>
      <c r="G1235" s="84"/>
    </row>
    <row r="1236" spans="1:7" ht="14.25">
      <c r="A1236" s="9"/>
      <c r="B1236" s="9"/>
      <c r="C1236" s="9"/>
      <c r="E1236" s="85"/>
      <c r="G1236" s="84"/>
    </row>
    <row r="1237" spans="1:7" ht="14.25">
      <c r="A1237" s="9"/>
      <c r="B1237" s="9"/>
      <c r="C1237" s="9"/>
      <c r="E1237" s="85"/>
      <c r="G1237" s="84"/>
    </row>
    <row r="1238" spans="1:7" ht="14.25">
      <c r="A1238" s="9"/>
      <c r="B1238" s="9"/>
      <c r="C1238" s="9"/>
      <c r="E1238" s="85"/>
      <c r="G1238" s="84"/>
    </row>
    <row r="1239" spans="1:7" ht="14.25">
      <c r="A1239" s="9"/>
      <c r="B1239" s="9"/>
      <c r="C1239" s="9"/>
      <c r="E1239" s="85"/>
      <c r="G1239" s="84"/>
    </row>
    <row r="1240" spans="1:7" ht="14.25">
      <c r="A1240" s="9"/>
      <c r="B1240" s="9"/>
      <c r="C1240" s="9"/>
      <c r="E1240" s="85"/>
      <c r="G1240" s="84"/>
    </row>
    <row r="1241" spans="1:7" ht="14.25">
      <c r="A1241" s="9"/>
      <c r="B1241" s="9"/>
      <c r="C1241" s="9"/>
      <c r="E1241" s="85"/>
      <c r="G1241" s="84"/>
    </row>
    <row r="1242" spans="1:7" ht="14.25">
      <c r="A1242" s="9"/>
      <c r="B1242" s="9"/>
      <c r="C1242" s="9"/>
      <c r="E1242" s="85"/>
      <c r="G1242" s="84"/>
    </row>
    <row r="1243" spans="1:7" ht="14.25">
      <c r="A1243" s="9"/>
      <c r="B1243" s="9"/>
      <c r="C1243" s="9"/>
      <c r="E1243" s="85"/>
      <c r="G1243" s="84"/>
    </row>
    <row r="1244" spans="1:7" ht="14.25">
      <c r="A1244" s="9"/>
      <c r="B1244" s="9"/>
      <c r="C1244" s="9"/>
      <c r="E1244" s="85"/>
      <c r="G1244" s="84"/>
    </row>
    <row r="1245" spans="1:7" ht="14.25">
      <c r="A1245" s="9"/>
      <c r="B1245" s="9"/>
      <c r="C1245" s="9"/>
      <c r="E1245" s="85"/>
      <c r="G1245" s="84"/>
    </row>
    <row r="1246" spans="1:7" ht="14.25">
      <c r="A1246" s="9"/>
      <c r="B1246" s="9"/>
      <c r="C1246" s="9"/>
      <c r="E1246" s="85"/>
      <c r="G1246" s="84"/>
    </row>
    <row r="1247" spans="1:7" ht="14.25">
      <c r="A1247" s="9"/>
      <c r="B1247" s="9"/>
      <c r="C1247" s="9"/>
      <c r="E1247" s="85"/>
      <c r="G1247" s="84"/>
    </row>
    <row r="1248" spans="1:7" ht="14.25">
      <c r="A1248" s="9"/>
      <c r="B1248" s="9"/>
      <c r="C1248" s="9"/>
      <c r="E1248" s="85"/>
      <c r="G1248" s="84"/>
    </row>
    <row r="1249" spans="1:7" ht="14.25">
      <c r="A1249" s="9"/>
      <c r="B1249" s="9"/>
      <c r="C1249" s="9"/>
      <c r="E1249" s="85"/>
      <c r="G1249" s="84"/>
    </row>
    <row r="1250" spans="1:7" ht="14.25">
      <c r="A1250" s="9"/>
      <c r="B1250" s="9"/>
      <c r="C1250" s="9"/>
      <c r="E1250" s="85"/>
      <c r="G1250" s="84"/>
    </row>
    <row r="1251" spans="1:7" ht="14.25">
      <c r="A1251" s="9"/>
      <c r="B1251" s="9"/>
      <c r="C1251" s="9"/>
      <c r="E1251" s="85"/>
      <c r="G1251" s="84"/>
    </row>
    <row r="1252" spans="1:7" ht="14.25">
      <c r="A1252" s="9"/>
      <c r="B1252" s="9"/>
      <c r="C1252" s="9"/>
      <c r="E1252" s="85"/>
      <c r="G1252" s="84"/>
    </row>
    <row r="1253" spans="1:7" ht="14.25">
      <c r="A1253" s="9"/>
      <c r="B1253" s="9"/>
      <c r="C1253" s="9"/>
      <c r="E1253" s="85"/>
      <c r="G1253" s="84"/>
    </row>
    <row r="1254" spans="1:7" ht="14.25">
      <c r="A1254" s="9"/>
      <c r="B1254" s="9"/>
      <c r="C1254" s="9"/>
      <c r="E1254" s="85"/>
      <c r="G1254" s="84"/>
    </row>
    <row r="1255" spans="1:7" ht="14.25">
      <c r="A1255" s="9"/>
      <c r="B1255" s="9"/>
      <c r="C1255" s="9"/>
      <c r="E1255" s="85"/>
      <c r="G1255" s="84"/>
    </row>
    <row r="1256" spans="1:7" ht="14.25">
      <c r="A1256" s="9"/>
      <c r="B1256" s="9"/>
      <c r="C1256" s="9"/>
      <c r="E1256" s="85"/>
      <c r="G1256" s="84"/>
    </row>
    <row r="1257" spans="1:7" ht="14.25">
      <c r="A1257" s="9"/>
      <c r="B1257" s="9"/>
      <c r="C1257" s="9"/>
      <c r="E1257" s="85"/>
      <c r="G1257" s="84"/>
    </row>
    <row r="1258" spans="1:7" ht="14.25">
      <c r="A1258" s="9"/>
      <c r="B1258" s="9"/>
      <c r="C1258" s="9"/>
      <c r="E1258" s="85"/>
      <c r="G1258" s="84"/>
    </row>
    <row r="1259" spans="1:7" ht="14.25">
      <c r="A1259" s="9"/>
      <c r="B1259" s="9"/>
      <c r="C1259" s="9"/>
      <c r="E1259" s="85"/>
      <c r="G1259" s="84"/>
    </row>
    <row r="1260" spans="1:7" ht="14.25">
      <c r="A1260" s="9"/>
      <c r="B1260" s="9"/>
      <c r="C1260" s="9"/>
      <c r="E1260" s="85"/>
      <c r="G1260" s="84"/>
    </row>
    <row r="1261" spans="1:7" ht="14.25">
      <c r="A1261" s="9"/>
      <c r="B1261" s="9"/>
      <c r="C1261" s="9"/>
      <c r="E1261" s="85"/>
      <c r="G1261" s="84"/>
    </row>
    <row r="1262" spans="1:7" ht="14.25">
      <c r="A1262" s="9"/>
      <c r="B1262" s="9"/>
      <c r="C1262" s="9"/>
      <c r="E1262" s="85"/>
      <c r="G1262" s="84"/>
    </row>
    <row r="1263" spans="1:7" ht="14.25">
      <c r="A1263" s="9"/>
      <c r="B1263" s="9"/>
      <c r="C1263" s="9"/>
      <c r="E1263" s="85"/>
      <c r="G1263" s="84"/>
    </row>
    <row r="1264" spans="1:7" ht="14.25">
      <c r="A1264" s="9"/>
      <c r="B1264" s="9"/>
      <c r="C1264" s="9"/>
      <c r="E1264" s="85"/>
      <c r="G1264" s="84"/>
    </row>
    <row r="1265" spans="1:7" ht="14.25">
      <c r="A1265" s="9"/>
      <c r="B1265" s="9"/>
      <c r="C1265" s="9"/>
      <c r="E1265" s="85"/>
      <c r="G1265" s="84"/>
    </row>
    <row r="1266" spans="1:7" ht="14.25">
      <c r="A1266" s="9"/>
      <c r="B1266" s="9"/>
      <c r="C1266" s="9"/>
      <c r="E1266" s="85"/>
      <c r="G1266" s="84"/>
    </row>
    <row r="1267" spans="1:7" ht="14.25">
      <c r="A1267" s="9"/>
      <c r="B1267" s="9"/>
      <c r="C1267" s="9"/>
      <c r="E1267" s="85"/>
      <c r="G1267" s="84"/>
    </row>
    <row r="1268" spans="1:7" ht="14.25">
      <c r="A1268" s="9"/>
      <c r="B1268" s="9"/>
      <c r="C1268" s="9"/>
      <c r="E1268" s="85"/>
      <c r="G1268" s="84"/>
    </row>
    <row r="1269" spans="1:7" ht="14.25">
      <c r="A1269" s="9"/>
      <c r="B1269" s="9"/>
      <c r="C1269" s="9"/>
      <c r="E1269" s="85"/>
      <c r="G1269" s="84"/>
    </row>
    <row r="1270" spans="1:7" ht="14.25">
      <c r="A1270" s="9"/>
      <c r="B1270" s="9"/>
      <c r="C1270" s="9"/>
      <c r="E1270" s="85"/>
      <c r="G1270" s="84"/>
    </row>
    <row r="1271" spans="1:7" ht="14.25">
      <c r="A1271" s="9"/>
      <c r="B1271" s="9"/>
      <c r="C1271" s="9"/>
      <c r="E1271" s="85"/>
      <c r="G1271" s="84"/>
    </row>
    <row r="1272" spans="1:7" ht="14.25">
      <c r="A1272" s="9"/>
      <c r="B1272" s="9"/>
      <c r="C1272" s="9"/>
      <c r="E1272" s="85"/>
      <c r="G1272" s="84"/>
    </row>
    <row r="1273" spans="1:7" ht="14.25">
      <c r="A1273" s="9"/>
      <c r="B1273" s="9"/>
      <c r="C1273" s="9"/>
      <c r="E1273" s="85"/>
      <c r="G1273" s="84"/>
    </row>
    <row r="1274" spans="1:7" ht="14.25">
      <c r="A1274" s="9"/>
      <c r="B1274" s="9"/>
      <c r="C1274" s="9"/>
      <c r="E1274" s="85"/>
      <c r="G1274" s="84"/>
    </row>
    <row r="1275" spans="1:7" ht="14.25">
      <c r="A1275" s="9"/>
      <c r="B1275" s="9"/>
      <c r="C1275" s="9"/>
      <c r="E1275" s="85"/>
      <c r="G1275" s="84"/>
    </row>
    <row r="1276" spans="1:7" ht="14.25">
      <c r="A1276" s="9"/>
      <c r="B1276" s="9"/>
      <c r="C1276" s="9"/>
      <c r="E1276" s="85"/>
      <c r="G1276" s="84"/>
    </row>
    <row r="1277" spans="1:7" ht="14.25">
      <c r="A1277" s="9"/>
      <c r="B1277" s="9"/>
      <c r="C1277" s="9"/>
      <c r="E1277" s="85"/>
      <c r="G1277" s="84"/>
    </row>
    <row r="1278" spans="1:7" ht="14.25">
      <c r="A1278" s="9"/>
      <c r="B1278" s="9"/>
      <c r="C1278" s="9"/>
      <c r="E1278" s="85"/>
      <c r="G1278" s="84"/>
    </row>
    <row r="1279" spans="1:7" ht="14.25">
      <c r="A1279" s="9"/>
      <c r="B1279" s="9"/>
      <c r="C1279" s="9"/>
      <c r="E1279" s="85"/>
      <c r="G1279" s="84"/>
    </row>
    <row r="1280" spans="1:7" ht="14.25">
      <c r="A1280" s="9"/>
      <c r="B1280" s="9"/>
      <c r="C1280" s="9"/>
      <c r="E1280" s="85"/>
      <c r="G1280" s="84"/>
    </row>
    <row r="1281" spans="1:7" ht="14.25">
      <c r="A1281" s="9"/>
      <c r="B1281" s="9"/>
      <c r="C1281" s="9"/>
      <c r="E1281" s="85"/>
      <c r="G1281" s="84"/>
    </row>
    <row r="1282" spans="1:7" ht="14.25">
      <c r="A1282" s="9"/>
      <c r="B1282" s="9"/>
      <c r="C1282" s="9"/>
      <c r="E1282" s="85"/>
      <c r="G1282" s="84"/>
    </row>
    <row r="1283" spans="1:7" ht="14.25">
      <c r="A1283" s="9"/>
      <c r="B1283" s="9"/>
      <c r="C1283" s="9"/>
      <c r="E1283" s="85"/>
      <c r="G1283" s="84"/>
    </row>
    <row r="1284" spans="1:7" ht="14.25">
      <c r="A1284" s="9"/>
      <c r="B1284" s="9"/>
      <c r="C1284" s="9"/>
      <c r="E1284" s="85"/>
      <c r="G1284" s="84"/>
    </row>
    <row r="1285" spans="1:7" ht="14.25">
      <c r="A1285" s="9"/>
      <c r="B1285" s="9"/>
      <c r="C1285" s="9"/>
      <c r="E1285" s="85"/>
      <c r="G1285" s="84"/>
    </row>
    <row r="1286" spans="1:7" ht="14.25">
      <c r="A1286" s="9"/>
      <c r="B1286" s="9"/>
      <c r="C1286" s="9"/>
      <c r="E1286" s="85"/>
      <c r="G1286" s="84"/>
    </row>
    <row r="1287" spans="1:7" ht="14.25">
      <c r="A1287" s="9"/>
      <c r="B1287" s="9"/>
      <c r="C1287" s="9"/>
      <c r="E1287" s="85"/>
      <c r="G1287" s="84"/>
    </row>
    <row r="1288" spans="1:7" ht="14.25">
      <c r="A1288" s="9"/>
      <c r="B1288" s="9"/>
      <c r="C1288" s="9"/>
      <c r="E1288" s="85"/>
      <c r="G1288" s="84"/>
    </row>
    <row r="1289" spans="1:7" ht="14.25">
      <c r="A1289" s="9"/>
      <c r="B1289" s="9"/>
      <c r="C1289" s="9"/>
      <c r="E1289" s="85"/>
      <c r="G1289" s="84"/>
    </row>
    <row r="1290" spans="1:7" ht="14.25">
      <c r="A1290" s="9"/>
      <c r="B1290" s="9"/>
      <c r="C1290" s="9"/>
      <c r="E1290" s="85"/>
      <c r="G1290" s="84"/>
    </row>
    <row r="1291" spans="1:7" ht="14.25">
      <c r="A1291" s="9"/>
      <c r="B1291" s="9"/>
      <c r="C1291" s="9"/>
      <c r="E1291" s="85"/>
      <c r="G1291" s="84"/>
    </row>
    <row r="1292" spans="1:7" ht="14.25">
      <c r="A1292" s="9"/>
      <c r="B1292" s="9"/>
      <c r="C1292" s="9"/>
      <c r="E1292" s="85"/>
      <c r="G1292" s="84"/>
    </row>
    <row r="1293" spans="1:7" ht="14.25">
      <c r="A1293" s="9"/>
      <c r="B1293" s="9"/>
      <c r="C1293" s="9"/>
      <c r="E1293" s="85"/>
      <c r="G1293" s="84"/>
    </row>
    <row r="1294" spans="1:7" ht="14.25">
      <c r="A1294" s="9"/>
      <c r="B1294" s="9"/>
      <c r="C1294" s="9"/>
      <c r="E1294" s="85"/>
      <c r="G1294" s="84"/>
    </row>
    <row r="1295" spans="1:7" ht="14.25">
      <c r="A1295" s="9"/>
      <c r="B1295" s="9"/>
      <c r="C1295" s="9"/>
      <c r="E1295" s="85"/>
      <c r="G1295" s="84"/>
    </row>
    <row r="1296" spans="1:7" ht="14.25">
      <c r="A1296" s="9"/>
      <c r="B1296" s="9"/>
      <c r="C1296" s="9"/>
      <c r="E1296" s="85"/>
      <c r="G1296" s="84"/>
    </row>
    <row r="1297" spans="1:7" ht="14.25">
      <c r="A1297" s="9"/>
      <c r="B1297" s="9"/>
      <c r="C1297" s="9"/>
      <c r="E1297" s="85"/>
      <c r="G1297" s="84"/>
    </row>
    <row r="1298" spans="1:7" ht="14.25">
      <c r="A1298" s="9"/>
      <c r="B1298" s="9"/>
      <c r="C1298" s="9"/>
      <c r="E1298" s="85"/>
      <c r="G1298" s="84"/>
    </row>
    <row r="1299" spans="1:7" ht="14.25">
      <c r="A1299" s="9"/>
      <c r="B1299" s="9"/>
      <c r="C1299" s="9"/>
      <c r="E1299" s="85"/>
      <c r="G1299" s="84"/>
    </row>
    <row r="1300" spans="1:7" ht="14.25">
      <c r="A1300" s="9"/>
      <c r="B1300" s="9"/>
      <c r="C1300" s="9"/>
      <c r="E1300" s="85"/>
      <c r="G1300" s="84"/>
    </row>
    <row r="1301" spans="1:7" ht="14.25">
      <c r="A1301" s="9"/>
      <c r="B1301" s="9"/>
      <c r="C1301" s="9"/>
      <c r="E1301" s="85"/>
      <c r="G1301" s="84"/>
    </row>
    <row r="1302" spans="1:7" ht="14.25">
      <c r="A1302" s="9"/>
      <c r="B1302" s="9"/>
      <c r="C1302" s="9"/>
      <c r="E1302" s="85"/>
      <c r="G1302" s="84"/>
    </row>
    <row r="1303" spans="1:7" ht="14.25">
      <c r="A1303" s="9"/>
      <c r="B1303" s="9"/>
      <c r="C1303" s="9"/>
      <c r="E1303" s="85"/>
      <c r="G1303" s="84"/>
    </row>
    <row r="1304" spans="1:7" ht="14.25">
      <c r="A1304" s="9"/>
      <c r="B1304" s="9"/>
      <c r="C1304" s="9"/>
      <c r="E1304" s="85"/>
      <c r="G1304" s="84"/>
    </row>
    <row r="1305" spans="1:7" ht="14.25">
      <c r="A1305" s="9"/>
      <c r="B1305" s="9"/>
      <c r="C1305" s="9"/>
      <c r="E1305" s="85"/>
      <c r="G1305" s="84"/>
    </row>
    <row r="1306" spans="1:7" ht="14.25">
      <c r="A1306" s="9"/>
      <c r="B1306" s="9"/>
      <c r="C1306" s="9"/>
      <c r="E1306" s="85"/>
      <c r="G1306" s="84"/>
    </row>
    <row r="1307" spans="1:7" ht="14.25">
      <c r="A1307" s="9"/>
      <c r="B1307" s="9"/>
      <c r="C1307" s="9"/>
      <c r="E1307" s="85"/>
      <c r="G1307" s="84"/>
    </row>
    <row r="1308" spans="1:7" ht="14.25">
      <c r="A1308" s="9"/>
      <c r="B1308" s="9"/>
      <c r="C1308" s="9"/>
      <c r="E1308" s="85"/>
      <c r="G1308" s="84"/>
    </row>
    <row r="1309" spans="1:7" ht="14.25">
      <c r="A1309" s="9"/>
      <c r="B1309" s="9"/>
      <c r="C1309" s="9"/>
      <c r="E1309" s="85"/>
      <c r="G1309" s="84"/>
    </row>
    <row r="1310" spans="1:7" ht="14.25">
      <c r="A1310" s="9"/>
      <c r="B1310" s="9"/>
      <c r="C1310" s="9"/>
      <c r="E1310" s="85"/>
      <c r="G1310" s="84"/>
    </row>
    <row r="1311" spans="1:7" ht="14.25">
      <c r="A1311" s="9"/>
      <c r="B1311" s="9"/>
      <c r="C1311" s="9"/>
      <c r="E1311" s="85"/>
      <c r="G1311" s="84"/>
    </row>
    <row r="1312" spans="1:7" ht="14.25">
      <c r="A1312" s="9"/>
      <c r="B1312" s="9"/>
      <c r="C1312" s="9"/>
      <c r="E1312" s="85"/>
      <c r="G1312" s="84"/>
    </row>
    <row r="1313" spans="1:7" ht="14.25">
      <c r="A1313" s="9"/>
      <c r="B1313" s="9"/>
      <c r="C1313" s="9"/>
      <c r="E1313" s="85"/>
      <c r="G1313" s="84"/>
    </row>
    <row r="1314" spans="1:7" ht="14.25">
      <c r="A1314" s="9"/>
      <c r="B1314" s="9"/>
      <c r="C1314" s="9"/>
      <c r="E1314" s="85"/>
      <c r="G1314" s="84"/>
    </row>
    <row r="1315" spans="1:7" ht="14.25">
      <c r="A1315" s="9"/>
      <c r="B1315" s="9"/>
      <c r="C1315" s="9"/>
      <c r="E1315" s="85"/>
      <c r="G1315" s="84"/>
    </row>
    <row r="1316" spans="1:7" ht="14.25">
      <c r="A1316" s="9"/>
      <c r="B1316" s="9"/>
      <c r="C1316" s="9"/>
      <c r="E1316" s="85"/>
      <c r="G1316" s="84"/>
    </row>
    <row r="1317" spans="1:7" ht="14.25">
      <c r="A1317" s="9"/>
      <c r="B1317" s="9"/>
      <c r="C1317" s="9"/>
      <c r="E1317" s="85"/>
      <c r="G1317" s="84"/>
    </row>
    <row r="1318" spans="1:7" ht="14.25">
      <c r="A1318" s="9"/>
      <c r="B1318" s="9"/>
      <c r="C1318" s="9"/>
      <c r="E1318" s="85"/>
      <c r="G1318" s="84"/>
    </row>
    <row r="1319" spans="1:7" ht="14.25">
      <c r="A1319" s="9"/>
      <c r="B1319" s="9"/>
      <c r="C1319" s="9"/>
      <c r="E1319" s="85"/>
      <c r="G1319" s="84"/>
    </row>
    <row r="1320" spans="1:7" ht="14.25">
      <c r="A1320" s="9"/>
      <c r="B1320" s="9"/>
      <c r="C1320" s="9"/>
      <c r="E1320" s="85"/>
      <c r="G1320" s="84"/>
    </row>
    <row r="1321" spans="1:7" ht="14.25">
      <c r="A1321" s="9"/>
      <c r="B1321" s="9"/>
      <c r="C1321" s="9"/>
      <c r="E1321" s="85"/>
      <c r="G1321" s="84"/>
    </row>
    <row r="1322" spans="1:7" ht="14.25">
      <c r="A1322" s="9"/>
      <c r="B1322" s="9"/>
      <c r="C1322" s="9"/>
      <c r="E1322" s="85"/>
      <c r="G1322" s="84"/>
    </row>
    <row r="1323" spans="1:7" ht="14.25">
      <c r="A1323" s="9"/>
      <c r="B1323" s="9"/>
      <c r="C1323" s="9"/>
      <c r="E1323" s="85"/>
      <c r="G1323" s="84"/>
    </row>
    <row r="1324" spans="1:7" ht="14.25">
      <c r="A1324" s="9"/>
      <c r="B1324" s="9"/>
      <c r="C1324" s="9"/>
      <c r="E1324" s="85"/>
      <c r="G1324" s="84"/>
    </row>
    <row r="1325" spans="1:7" ht="14.25">
      <c r="A1325" s="9"/>
      <c r="B1325" s="9"/>
      <c r="C1325" s="9"/>
      <c r="E1325" s="85"/>
      <c r="G1325" s="84"/>
    </row>
    <row r="1326" spans="1:7" ht="14.25">
      <c r="A1326" s="9"/>
      <c r="B1326" s="9"/>
      <c r="C1326" s="9"/>
      <c r="E1326" s="85"/>
      <c r="G1326" s="84"/>
    </row>
    <row r="1327" spans="1:7" ht="14.25">
      <c r="A1327" s="9"/>
      <c r="B1327" s="9"/>
      <c r="C1327" s="9"/>
      <c r="E1327" s="85"/>
      <c r="G1327" s="84"/>
    </row>
    <row r="1328" spans="1:7" ht="14.25">
      <c r="A1328" s="9"/>
      <c r="B1328" s="9"/>
      <c r="C1328" s="9"/>
      <c r="E1328" s="85"/>
      <c r="G1328" s="84"/>
    </row>
    <row r="1329" spans="1:7" ht="14.25">
      <c r="A1329" s="9"/>
      <c r="B1329" s="9"/>
      <c r="C1329" s="9"/>
      <c r="E1329" s="85"/>
      <c r="G1329" s="84"/>
    </row>
    <row r="1330" spans="1:7" ht="14.25">
      <c r="A1330" s="9"/>
      <c r="B1330" s="9"/>
      <c r="C1330" s="9"/>
      <c r="E1330" s="85"/>
      <c r="G1330" s="84"/>
    </row>
    <row r="1331" spans="1:7" ht="14.25">
      <c r="A1331" s="9"/>
      <c r="B1331" s="9"/>
      <c r="C1331" s="9"/>
      <c r="E1331" s="85"/>
      <c r="G1331" s="84"/>
    </row>
    <row r="1332" spans="1:7" ht="14.25">
      <c r="A1332" s="9"/>
      <c r="B1332" s="9"/>
      <c r="C1332" s="9"/>
      <c r="E1332" s="85"/>
      <c r="G1332" s="84"/>
    </row>
    <row r="1333" spans="1:7" ht="14.25">
      <c r="A1333" s="9"/>
      <c r="B1333" s="9"/>
      <c r="C1333" s="9"/>
      <c r="E1333" s="85"/>
      <c r="G1333" s="84"/>
    </row>
    <row r="1334" spans="1:7" ht="14.25">
      <c r="A1334" s="9"/>
      <c r="B1334" s="9"/>
      <c r="C1334" s="9"/>
      <c r="E1334" s="85"/>
      <c r="G1334" s="84"/>
    </row>
    <row r="1335" spans="1:7" ht="14.25">
      <c r="A1335" s="9"/>
      <c r="B1335" s="9"/>
      <c r="C1335" s="9"/>
      <c r="E1335" s="85"/>
      <c r="G1335" s="84"/>
    </row>
    <row r="1336" spans="1:7" ht="14.25">
      <c r="A1336" s="9"/>
      <c r="B1336" s="9"/>
      <c r="C1336" s="9"/>
      <c r="E1336" s="85"/>
      <c r="G1336" s="84"/>
    </row>
    <row r="1337" spans="1:7" ht="14.25">
      <c r="A1337" s="9"/>
      <c r="B1337" s="9"/>
      <c r="C1337" s="9"/>
      <c r="E1337" s="85"/>
      <c r="G1337" s="84"/>
    </row>
    <row r="1338" spans="1:7" ht="14.25">
      <c r="A1338" s="9"/>
      <c r="B1338" s="9"/>
      <c r="C1338" s="9"/>
      <c r="E1338" s="85"/>
      <c r="G1338" s="84"/>
    </row>
    <row r="1339" spans="1:7" ht="14.25">
      <c r="A1339" s="9"/>
      <c r="B1339" s="9"/>
      <c r="C1339" s="9"/>
      <c r="E1339" s="85"/>
      <c r="G1339" s="84"/>
    </row>
    <row r="1340" spans="1:7" ht="14.25">
      <c r="A1340" s="9"/>
      <c r="B1340" s="9"/>
      <c r="C1340" s="9"/>
      <c r="E1340" s="85"/>
      <c r="G1340" s="84"/>
    </row>
    <row r="1341" spans="1:7" ht="14.25">
      <c r="A1341" s="9"/>
      <c r="B1341" s="9"/>
      <c r="C1341" s="9"/>
      <c r="E1341" s="85"/>
      <c r="G1341" s="84"/>
    </row>
    <row r="1342" spans="1:7" ht="14.25">
      <c r="A1342" s="9"/>
      <c r="B1342" s="9"/>
      <c r="C1342" s="9"/>
      <c r="E1342" s="85"/>
      <c r="G1342" s="84"/>
    </row>
    <row r="1343" spans="1:7" ht="14.25">
      <c r="A1343" s="9"/>
      <c r="B1343" s="9"/>
      <c r="C1343" s="9"/>
      <c r="E1343" s="85"/>
      <c r="G1343" s="84"/>
    </row>
    <row r="1344" spans="1:7" ht="14.25">
      <c r="A1344" s="9"/>
      <c r="B1344" s="9"/>
      <c r="C1344" s="9"/>
      <c r="E1344" s="85"/>
      <c r="G1344" s="84"/>
    </row>
    <row r="1345" spans="1:7" ht="14.25">
      <c r="A1345" s="9"/>
      <c r="B1345" s="9"/>
      <c r="C1345" s="9"/>
      <c r="E1345" s="85"/>
      <c r="G1345" s="84"/>
    </row>
    <row r="1346" spans="1:7" ht="14.25">
      <c r="A1346" s="9"/>
      <c r="B1346" s="9"/>
      <c r="C1346" s="9"/>
      <c r="E1346" s="85"/>
      <c r="G1346" s="84"/>
    </row>
    <row r="1347" spans="1:7" ht="14.25">
      <c r="A1347" s="9"/>
      <c r="B1347" s="9"/>
      <c r="C1347" s="9"/>
      <c r="E1347" s="85"/>
      <c r="G1347" s="84"/>
    </row>
    <row r="1348" spans="1:7" ht="14.25">
      <c r="A1348" s="9"/>
      <c r="B1348" s="9"/>
      <c r="C1348" s="9"/>
      <c r="E1348" s="85"/>
      <c r="G1348" s="84"/>
    </row>
    <row r="1349" spans="1:7" ht="14.25">
      <c r="A1349" s="9"/>
      <c r="B1349" s="9"/>
      <c r="C1349" s="9"/>
      <c r="E1349" s="85"/>
      <c r="G1349" s="84"/>
    </row>
    <row r="1350" spans="1:7" ht="14.25">
      <c r="A1350" s="9"/>
      <c r="B1350" s="9"/>
      <c r="C1350" s="9"/>
      <c r="E1350" s="85"/>
      <c r="G1350" s="84"/>
    </row>
    <row r="1351" spans="1:7" ht="14.25">
      <c r="A1351" s="9"/>
      <c r="B1351" s="9"/>
      <c r="C1351" s="9"/>
      <c r="E1351" s="85"/>
      <c r="G1351" s="84"/>
    </row>
    <row r="1352" spans="1:7" ht="14.25">
      <c r="A1352" s="9"/>
      <c r="B1352" s="9"/>
      <c r="C1352" s="9"/>
      <c r="E1352" s="85"/>
      <c r="G1352" s="84"/>
    </row>
    <row r="1353" spans="1:7" ht="14.25">
      <c r="A1353" s="9"/>
      <c r="B1353" s="9"/>
      <c r="C1353" s="9"/>
      <c r="E1353" s="85"/>
      <c r="G1353" s="84"/>
    </row>
    <row r="1354" spans="1:7" ht="14.25">
      <c r="A1354" s="9"/>
      <c r="B1354" s="9"/>
      <c r="C1354" s="9"/>
      <c r="E1354" s="85"/>
      <c r="G1354" s="84"/>
    </row>
    <row r="1355" spans="1:7" ht="14.25">
      <c r="A1355" s="9"/>
      <c r="B1355" s="9"/>
      <c r="C1355" s="9"/>
      <c r="E1355" s="85"/>
      <c r="G1355" s="84"/>
    </row>
    <row r="1356" spans="1:7" ht="14.25">
      <c r="A1356" s="9"/>
      <c r="B1356" s="9"/>
      <c r="C1356" s="9"/>
      <c r="E1356" s="85"/>
      <c r="G1356" s="84"/>
    </row>
    <row r="1357" spans="1:7" ht="14.25">
      <c r="A1357" s="9"/>
      <c r="B1357" s="9"/>
      <c r="C1357" s="9"/>
      <c r="E1357" s="85"/>
      <c r="G1357" s="84"/>
    </row>
    <row r="1358" spans="1:7" ht="14.25">
      <c r="A1358" s="9"/>
      <c r="B1358" s="9"/>
      <c r="C1358" s="9"/>
      <c r="E1358" s="85"/>
      <c r="G1358" s="84"/>
    </row>
    <row r="1359" spans="1:7" ht="14.25">
      <c r="A1359" s="9"/>
      <c r="B1359" s="9"/>
      <c r="C1359" s="9"/>
      <c r="E1359" s="85"/>
      <c r="G1359" s="84"/>
    </row>
    <row r="1360" spans="1:7" ht="14.25">
      <c r="A1360" s="9"/>
      <c r="B1360" s="9"/>
      <c r="C1360" s="9"/>
      <c r="E1360" s="85"/>
      <c r="G1360" s="84"/>
    </row>
    <row r="1361" spans="1:7" ht="14.25">
      <c r="A1361" s="9"/>
      <c r="B1361" s="9"/>
      <c r="C1361" s="9"/>
      <c r="E1361" s="85"/>
      <c r="G1361" s="84"/>
    </row>
    <row r="1362" spans="1:7" ht="14.25">
      <c r="A1362" s="9"/>
      <c r="B1362" s="9"/>
      <c r="C1362" s="9"/>
      <c r="E1362" s="85"/>
      <c r="G1362" s="84"/>
    </row>
    <row r="1363" spans="1:7" ht="14.25">
      <c r="A1363" s="9"/>
      <c r="B1363" s="9"/>
      <c r="C1363" s="9"/>
      <c r="E1363" s="85"/>
      <c r="G1363" s="84"/>
    </row>
    <row r="1364" spans="1:7" ht="14.25">
      <c r="A1364" s="9"/>
      <c r="B1364" s="9"/>
      <c r="C1364" s="9"/>
      <c r="E1364" s="85"/>
      <c r="G1364" s="84"/>
    </row>
    <row r="1365" spans="1:7" ht="14.25">
      <c r="A1365" s="9"/>
      <c r="B1365" s="9"/>
      <c r="C1365" s="9"/>
      <c r="E1365" s="85"/>
      <c r="G1365" s="84"/>
    </row>
    <row r="1366" spans="1:7" ht="14.25">
      <c r="A1366" s="9"/>
      <c r="B1366" s="9"/>
      <c r="C1366" s="9"/>
      <c r="E1366" s="85"/>
      <c r="G1366" s="84"/>
    </row>
    <row r="1367" spans="1:7" ht="14.25">
      <c r="A1367" s="9"/>
      <c r="B1367" s="9"/>
      <c r="C1367" s="9"/>
      <c r="E1367" s="85"/>
      <c r="G1367" s="84"/>
    </row>
    <row r="1368" spans="1:7" ht="14.25">
      <c r="A1368" s="9"/>
      <c r="B1368" s="9"/>
      <c r="C1368" s="9"/>
      <c r="E1368" s="85"/>
      <c r="G1368" s="84"/>
    </row>
    <row r="1369" spans="1:7" ht="14.25">
      <c r="A1369" s="9"/>
      <c r="B1369" s="9"/>
      <c r="C1369" s="9"/>
      <c r="E1369" s="85"/>
      <c r="G1369" s="84"/>
    </row>
    <row r="1370" spans="1:7" ht="14.25">
      <c r="A1370" s="9"/>
      <c r="B1370" s="9"/>
      <c r="C1370" s="9"/>
      <c r="E1370" s="85"/>
      <c r="G1370" s="84"/>
    </row>
    <row r="1371" spans="1:7" ht="14.25">
      <c r="A1371" s="9"/>
      <c r="B1371" s="9"/>
      <c r="C1371" s="9"/>
      <c r="E1371" s="85"/>
      <c r="G1371" s="84"/>
    </row>
    <row r="1372" spans="1:7" ht="14.25">
      <c r="A1372" s="9"/>
      <c r="B1372" s="9"/>
      <c r="C1372" s="9"/>
      <c r="E1372" s="85"/>
      <c r="G1372" s="84"/>
    </row>
    <row r="1373" spans="1:7" ht="14.25">
      <c r="A1373" s="9"/>
      <c r="B1373" s="9"/>
      <c r="C1373" s="9"/>
      <c r="E1373" s="85"/>
      <c r="G1373" s="84"/>
    </row>
    <row r="1374" spans="1:7" ht="14.25">
      <c r="A1374" s="9"/>
      <c r="B1374" s="9"/>
      <c r="C1374" s="9"/>
      <c r="E1374" s="85"/>
      <c r="G1374" s="84"/>
    </row>
    <row r="1375" spans="1:7" ht="14.25">
      <c r="A1375" s="9"/>
      <c r="B1375" s="9"/>
      <c r="C1375" s="9"/>
      <c r="E1375" s="85"/>
      <c r="G1375" s="84"/>
    </row>
    <row r="1376" spans="1:7" ht="14.25">
      <c r="A1376" s="9"/>
      <c r="B1376" s="9"/>
      <c r="C1376" s="9"/>
      <c r="E1376" s="85"/>
      <c r="G1376" s="84"/>
    </row>
    <row r="1377" spans="1:7" ht="14.25">
      <c r="A1377" s="9"/>
      <c r="B1377" s="9"/>
      <c r="C1377" s="9"/>
      <c r="E1377" s="85"/>
      <c r="G1377" s="84"/>
    </row>
    <row r="1378" spans="1:7" ht="14.25">
      <c r="A1378" s="9"/>
      <c r="B1378" s="9"/>
      <c r="C1378" s="9"/>
      <c r="E1378" s="85"/>
      <c r="G1378" s="84"/>
    </row>
    <row r="1379" spans="1:7" ht="14.25">
      <c r="A1379" s="9"/>
      <c r="B1379" s="9"/>
      <c r="C1379" s="9"/>
      <c r="E1379" s="85"/>
      <c r="G1379" s="84"/>
    </row>
    <row r="1380" spans="1:7" ht="14.25">
      <c r="A1380" s="9"/>
      <c r="B1380" s="9"/>
      <c r="C1380" s="9"/>
      <c r="E1380" s="85"/>
      <c r="G1380" s="84"/>
    </row>
    <row r="1381" spans="1:7" ht="14.25">
      <c r="A1381" s="9"/>
      <c r="B1381" s="9"/>
      <c r="C1381" s="9"/>
      <c r="E1381" s="85"/>
      <c r="G1381" s="84"/>
    </row>
    <row r="1382" spans="1:7" ht="14.25">
      <c r="A1382" s="9"/>
      <c r="B1382" s="9"/>
      <c r="C1382" s="9"/>
      <c r="E1382" s="85"/>
      <c r="G1382" s="84"/>
    </row>
    <row r="1383" spans="1:7" ht="14.25">
      <c r="A1383" s="9"/>
      <c r="B1383" s="9"/>
      <c r="C1383" s="9"/>
      <c r="E1383" s="85"/>
      <c r="G1383" s="84"/>
    </row>
    <row r="1384" spans="1:7" ht="14.25">
      <c r="A1384" s="9"/>
      <c r="B1384" s="9"/>
      <c r="C1384" s="9"/>
      <c r="E1384" s="85"/>
      <c r="G1384" s="84"/>
    </row>
    <row r="1385" spans="1:7" ht="14.25">
      <c r="A1385" s="9"/>
      <c r="B1385" s="9"/>
      <c r="C1385" s="9"/>
      <c r="E1385" s="85"/>
      <c r="G1385" s="84"/>
    </row>
    <row r="1386" spans="1:7" ht="14.25">
      <c r="A1386" s="9"/>
      <c r="B1386" s="9"/>
      <c r="C1386" s="9"/>
      <c r="E1386" s="85"/>
      <c r="G1386" s="84"/>
    </row>
    <row r="1387" spans="1:7" ht="14.25">
      <c r="A1387" s="9"/>
      <c r="B1387" s="9"/>
      <c r="C1387" s="9"/>
      <c r="E1387" s="85"/>
      <c r="G1387" s="84"/>
    </row>
    <row r="1388" spans="1:7" ht="14.25">
      <c r="A1388" s="9"/>
      <c r="B1388" s="9"/>
      <c r="C1388" s="9"/>
      <c r="E1388" s="85"/>
      <c r="G1388" s="84"/>
    </row>
    <row r="1389" spans="1:7" ht="14.25">
      <c r="A1389" s="9"/>
      <c r="B1389" s="9"/>
      <c r="C1389" s="9"/>
      <c r="E1389" s="85"/>
      <c r="G1389" s="84"/>
    </row>
    <row r="1390" spans="1:7" ht="14.25">
      <c r="A1390" s="9"/>
      <c r="B1390" s="9"/>
      <c r="C1390" s="9"/>
      <c r="E1390" s="85"/>
      <c r="G1390" s="84"/>
    </row>
    <row r="1391" spans="1:7" ht="14.25">
      <c r="A1391" s="9"/>
      <c r="B1391" s="9"/>
      <c r="C1391" s="9"/>
      <c r="E1391" s="85"/>
      <c r="G1391" s="84"/>
    </row>
    <row r="1392" spans="1:7" ht="14.25">
      <c r="A1392" s="9"/>
      <c r="B1392" s="9"/>
      <c r="C1392" s="9"/>
      <c r="E1392" s="85"/>
      <c r="G1392" s="84"/>
    </row>
    <row r="1393" spans="1:7" ht="14.25">
      <c r="A1393" s="9"/>
      <c r="B1393" s="9"/>
      <c r="C1393" s="9"/>
      <c r="E1393" s="85"/>
      <c r="G1393" s="84"/>
    </row>
    <row r="1394" spans="1:7" ht="14.25">
      <c r="A1394" s="9"/>
      <c r="B1394" s="9"/>
      <c r="C1394" s="9"/>
      <c r="E1394" s="85"/>
      <c r="G1394" s="84"/>
    </row>
    <row r="1395" spans="1:7" ht="14.25">
      <c r="A1395" s="9"/>
      <c r="B1395" s="9"/>
      <c r="C1395" s="9"/>
      <c r="E1395" s="85"/>
      <c r="G1395" s="84"/>
    </row>
    <row r="1396" spans="1:7" ht="14.25">
      <c r="A1396" s="9"/>
      <c r="B1396" s="9"/>
      <c r="C1396" s="9"/>
      <c r="E1396" s="85"/>
      <c r="G1396" s="84"/>
    </row>
    <row r="1397" spans="1:7" ht="14.25">
      <c r="A1397" s="9"/>
      <c r="B1397" s="9"/>
      <c r="C1397" s="9"/>
      <c r="E1397" s="85"/>
      <c r="G1397" s="84"/>
    </row>
    <row r="1398" spans="1:7" ht="14.25">
      <c r="A1398" s="9"/>
      <c r="B1398" s="9"/>
      <c r="C1398" s="9"/>
      <c r="E1398" s="85"/>
      <c r="G1398" s="84"/>
    </row>
    <row r="1399" spans="1:7" ht="14.25">
      <c r="A1399" s="9"/>
      <c r="B1399" s="9"/>
      <c r="C1399" s="9"/>
      <c r="E1399" s="85"/>
      <c r="G1399" s="84"/>
    </row>
    <row r="1400" spans="1:7" ht="14.25">
      <c r="A1400" s="9"/>
      <c r="B1400" s="9"/>
      <c r="C1400" s="9"/>
      <c r="E1400" s="85"/>
      <c r="G1400" s="84"/>
    </row>
    <row r="1401" spans="1:7" ht="14.25">
      <c r="A1401" s="9"/>
      <c r="B1401" s="9"/>
      <c r="C1401" s="9"/>
      <c r="E1401" s="85"/>
      <c r="G1401" s="84"/>
    </row>
    <row r="1402" spans="1:7" ht="14.25">
      <c r="A1402" s="9"/>
      <c r="B1402" s="9"/>
      <c r="C1402" s="9"/>
      <c r="E1402" s="85"/>
      <c r="G1402" s="84"/>
    </row>
    <row r="1403" spans="1:7" ht="14.25">
      <c r="A1403" s="9"/>
      <c r="B1403" s="9"/>
      <c r="C1403" s="9"/>
      <c r="E1403" s="85"/>
      <c r="G1403" s="84"/>
    </row>
    <row r="1404" spans="1:7" ht="14.25">
      <c r="A1404" s="9"/>
      <c r="B1404" s="9"/>
      <c r="C1404" s="9"/>
      <c r="E1404" s="85"/>
      <c r="G1404" s="84"/>
    </row>
    <row r="1405" spans="1:7" ht="14.25">
      <c r="A1405" s="9"/>
      <c r="B1405" s="9"/>
      <c r="C1405" s="9"/>
      <c r="E1405" s="85"/>
      <c r="G1405" s="84"/>
    </row>
    <row r="1406" spans="1:7" ht="14.25">
      <c r="A1406" s="9"/>
      <c r="B1406" s="9"/>
      <c r="C1406" s="9"/>
      <c r="E1406" s="85"/>
      <c r="G1406" s="84"/>
    </row>
    <row r="1407" spans="1:7" ht="14.25">
      <c r="A1407" s="9"/>
      <c r="B1407" s="9"/>
      <c r="C1407" s="9"/>
      <c r="E1407" s="85"/>
      <c r="G1407" s="84"/>
    </row>
    <row r="1408" spans="1:7" ht="14.25">
      <c r="A1408" s="9"/>
      <c r="B1408" s="9"/>
      <c r="C1408" s="9"/>
      <c r="E1408" s="85"/>
      <c r="G1408" s="84"/>
    </row>
    <row r="1409" spans="1:7" ht="14.25">
      <c r="A1409" s="9"/>
      <c r="B1409" s="9"/>
      <c r="C1409" s="9"/>
      <c r="E1409" s="85"/>
      <c r="G1409" s="84"/>
    </row>
    <row r="1410" spans="1:7" ht="14.25">
      <c r="A1410" s="9"/>
      <c r="B1410" s="9"/>
      <c r="C1410" s="9"/>
      <c r="E1410" s="85"/>
      <c r="G1410" s="84"/>
    </row>
    <row r="1411" spans="1:7" ht="14.25">
      <c r="A1411" s="9"/>
      <c r="B1411" s="9"/>
      <c r="C1411" s="9"/>
      <c r="E1411" s="85"/>
      <c r="G1411" s="84"/>
    </row>
    <row r="1412" spans="1:7" ht="14.25">
      <c r="A1412" s="9"/>
      <c r="B1412" s="9"/>
      <c r="C1412" s="9"/>
      <c r="E1412" s="85"/>
      <c r="G1412" s="84"/>
    </row>
    <row r="1413" spans="1:7" ht="14.25">
      <c r="A1413" s="9"/>
      <c r="B1413" s="9"/>
      <c r="C1413" s="9"/>
      <c r="E1413" s="85"/>
      <c r="G1413" s="84"/>
    </row>
    <row r="1414" spans="1:7" ht="14.25">
      <c r="A1414" s="9"/>
      <c r="B1414" s="9"/>
      <c r="C1414" s="9"/>
      <c r="E1414" s="85"/>
      <c r="G1414" s="84"/>
    </row>
    <row r="1415" spans="1:7" ht="14.25">
      <c r="A1415" s="9"/>
      <c r="B1415" s="9"/>
      <c r="C1415" s="9"/>
      <c r="E1415" s="85"/>
      <c r="G1415" s="84"/>
    </row>
    <row r="1416" spans="1:7" ht="14.25">
      <c r="A1416" s="9"/>
      <c r="B1416" s="9"/>
      <c r="C1416" s="9"/>
      <c r="E1416" s="85"/>
      <c r="G1416" s="84"/>
    </row>
    <row r="1417" spans="1:7" ht="14.25">
      <c r="A1417" s="9"/>
      <c r="B1417" s="9"/>
      <c r="C1417" s="9"/>
      <c r="E1417" s="85"/>
      <c r="G1417" s="84"/>
    </row>
    <row r="1418" spans="1:7" ht="14.25">
      <c r="A1418" s="9"/>
      <c r="B1418" s="9"/>
      <c r="C1418" s="9"/>
      <c r="E1418" s="85"/>
      <c r="G1418" s="84"/>
    </row>
    <row r="1419" spans="1:7" ht="14.25">
      <c r="A1419" s="9"/>
      <c r="B1419" s="9"/>
      <c r="C1419" s="9"/>
      <c r="E1419" s="85"/>
      <c r="G1419" s="84"/>
    </row>
    <row r="1420" spans="1:7" ht="14.25">
      <c r="A1420" s="9"/>
      <c r="B1420" s="9"/>
      <c r="C1420" s="9"/>
      <c r="E1420" s="85"/>
      <c r="G1420" s="84"/>
    </row>
    <row r="1421" spans="1:7" ht="14.25">
      <c r="A1421" s="9"/>
      <c r="B1421" s="9"/>
      <c r="C1421" s="9"/>
      <c r="E1421" s="85"/>
      <c r="G1421" s="84"/>
    </row>
    <row r="1422" spans="1:7" ht="14.25">
      <c r="A1422" s="9"/>
      <c r="B1422" s="9"/>
      <c r="C1422" s="9"/>
      <c r="E1422" s="85"/>
      <c r="G1422" s="84"/>
    </row>
    <row r="1423" spans="1:7" ht="14.25">
      <c r="A1423" s="9"/>
      <c r="B1423" s="9"/>
      <c r="C1423" s="9"/>
      <c r="E1423" s="85"/>
      <c r="G1423" s="84"/>
    </row>
    <row r="1424" spans="1:7" ht="14.25">
      <c r="A1424" s="9"/>
      <c r="B1424" s="9"/>
      <c r="C1424" s="9"/>
      <c r="E1424" s="85"/>
      <c r="G1424" s="84"/>
    </row>
    <row r="1425" spans="1:7" ht="14.25">
      <c r="A1425" s="9"/>
      <c r="B1425" s="9"/>
      <c r="C1425" s="9"/>
      <c r="E1425" s="85"/>
      <c r="G1425" s="84"/>
    </row>
    <row r="1426" spans="1:7" ht="14.25">
      <c r="A1426" s="9"/>
      <c r="B1426" s="9"/>
      <c r="C1426" s="9"/>
      <c r="E1426" s="85"/>
      <c r="G1426" s="84"/>
    </row>
    <row r="1427" spans="1:7" ht="14.25">
      <c r="A1427" s="9"/>
      <c r="B1427" s="9"/>
      <c r="C1427" s="9"/>
      <c r="E1427" s="85"/>
      <c r="G1427" s="84"/>
    </row>
    <row r="1428" spans="1:7" ht="14.25">
      <c r="A1428" s="9"/>
      <c r="B1428" s="9"/>
      <c r="C1428" s="9"/>
      <c r="E1428" s="85"/>
      <c r="G1428" s="84"/>
    </row>
    <row r="1429" spans="1:7" ht="14.25">
      <c r="A1429" s="9"/>
      <c r="B1429" s="9"/>
      <c r="C1429" s="9"/>
      <c r="E1429" s="85"/>
      <c r="G1429" s="84"/>
    </row>
    <row r="1430" spans="1:7" ht="14.25">
      <c r="A1430" s="9"/>
      <c r="B1430" s="9"/>
      <c r="C1430" s="9"/>
      <c r="E1430" s="85"/>
      <c r="G1430" s="84"/>
    </row>
    <row r="1431" spans="1:7" ht="14.25">
      <c r="A1431" s="9"/>
      <c r="B1431" s="9"/>
      <c r="C1431" s="9"/>
      <c r="E1431" s="85"/>
      <c r="G1431" s="84"/>
    </row>
    <row r="1432" spans="1:7" ht="14.25">
      <c r="A1432" s="9"/>
      <c r="B1432" s="9"/>
      <c r="C1432" s="9"/>
      <c r="E1432" s="85"/>
      <c r="G1432" s="84"/>
    </row>
    <row r="1433" spans="1:7" ht="14.25">
      <c r="A1433" s="9"/>
      <c r="B1433" s="9"/>
      <c r="C1433" s="9"/>
      <c r="E1433" s="85"/>
      <c r="G1433" s="84"/>
    </row>
    <row r="1434" spans="1:7" ht="14.25">
      <c r="A1434" s="9"/>
      <c r="B1434" s="9"/>
      <c r="C1434" s="9"/>
      <c r="E1434" s="85"/>
      <c r="G1434" s="84"/>
    </row>
    <row r="1435" spans="1:7" ht="14.25">
      <c r="A1435" s="9"/>
      <c r="B1435" s="9"/>
      <c r="C1435" s="9"/>
      <c r="E1435" s="85"/>
      <c r="G1435" s="84"/>
    </row>
    <row r="1436" spans="1:7" ht="14.25">
      <c r="A1436" s="9"/>
      <c r="B1436" s="9"/>
      <c r="C1436" s="9"/>
      <c r="E1436" s="85"/>
      <c r="G1436" s="84"/>
    </row>
    <row r="1437" spans="1:7" ht="14.25">
      <c r="A1437" s="9"/>
      <c r="B1437" s="9"/>
      <c r="C1437" s="9"/>
      <c r="E1437" s="85"/>
      <c r="G1437" s="84"/>
    </row>
    <row r="1438" spans="1:7" ht="14.25">
      <c r="A1438" s="9"/>
      <c r="B1438" s="9"/>
      <c r="C1438" s="9"/>
      <c r="E1438" s="85"/>
      <c r="G1438" s="84"/>
    </row>
    <row r="1439" spans="1:7" ht="14.25">
      <c r="A1439" s="9"/>
      <c r="B1439" s="9"/>
      <c r="C1439" s="9"/>
      <c r="E1439" s="85"/>
      <c r="G1439" s="84"/>
    </row>
    <row r="1440" spans="1:7" ht="14.25">
      <c r="A1440" s="9"/>
      <c r="B1440" s="9"/>
      <c r="C1440" s="9"/>
      <c r="E1440" s="85"/>
      <c r="G1440" s="84"/>
    </row>
    <row r="1441" spans="1:7" ht="14.25">
      <c r="A1441" s="9"/>
      <c r="B1441" s="9"/>
      <c r="C1441" s="9"/>
      <c r="E1441" s="85"/>
      <c r="G1441" s="84"/>
    </row>
    <row r="1442" spans="1:7" ht="14.25">
      <c r="A1442" s="9"/>
      <c r="B1442" s="9"/>
      <c r="C1442" s="9"/>
      <c r="E1442" s="85"/>
      <c r="G1442" s="84"/>
    </row>
    <row r="1443" spans="1:7" ht="14.25">
      <c r="A1443" s="9"/>
      <c r="B1443" s="9"/>
      <c r="C1443" s="9"/>
      <c r="E1443" s="85"/>
      <c r="G1443" s="84"/>
    </row>
    <row r="1444" spans="1:7" ht="14.25">
      <c r="A1444" s="9"/>
      <c r="B1444" s="9"/>
      <c r="C1444" s="9"/>
      <c r="E1444" s="85"/>
      <c r="G1444" s="84"/>
    </row>
    <row r="1445" spans="1:7" ht="14.25">
      <c r="A1445" s="9"/>
      <c r="B1445" s="9"/>
      <c r="C1445" s="9"/>
      <c r="E1445" s="85"/>
      <c r="G1445" s="84"/>
    </row>
    <row r="1446" spans="1:7" ht="14.25">
      <c r="A1446" s="9"/>
      <c r="B1446" s="9"/>
      <c r="C1446" s="9"/>
      <c r="E1446" s="85"/>
      <c r="G1446" s="84"/>
    </row>
    <row r="1447" spans="1:7" ht="14.25">
      <c r="A1447" s="9"/>
      <c r="B1447" s="9"/>
      <c r="C1447" s="9"/>
      <c r="E1447" s="85"/>
      <c r="G1447" s="84"/>
    </row>
    <row r="1448" spans="1:7" ht="14.25">
      <c r="A1448" s="9"/>
      <c r="B1448" s="9"/>
      <c r="C1448" s="9"/>
      <c r="E1448" s="85"/>
      <c r="G1448" s="84"/>
    </row>
    <row r="1449" spans="1:7" ht="14.25">
      <c r="A1449" s="9"/>
      <c r="B1449" s="9"/>
      <c r="C1449" s="9"/>
      <c r="E1449" s="85"/>
      <c r="G1449" s="84"/>
    </row>
    <row r="1450" spans="1:7" ht="14.25">
      <c r="A1450" s="9"/>
      <c r="B1450" s="9"/>
      <c r="C1450" s="9"/>
      <c r="E1450" s="85"/>
      <c r="G1450" s="84"/>
    </row>
    <row r="1451" spans="1:7" ht="14.25">
      <c r="A1451" s="9"/>
      <c r="B1451" s="9"/>
      <c r="C1451" s="9"/>
      <c r="E1451" s="85"/>
      <c r="G1451" s="84"/>
    </row>
    <row r="1452" spans="1:7" ht="14.25">
      <c r="A1452" s="9"/>
      <c r="B1452" s="9"/>
      <c r="C1452" s="9"/>
      <c r="E1452" s="85"/>
      <c r="G1452" s="84"/>
    </row>
    <row r="1453" spans="1:7" ht="14.25">
      <c r="A1453" s="9"/>
      <c r="B1453" s="9"/>
      <c r="C1453" s="9"/>
      <c r="E1453" s="85"/>
      <c r="G1453" s="84"/>
    </row>
    <row r="1454" spans="1:7" ht="14.25">
      <c r="A1454" s="9"/>
      <c r="B1454" s="9"/>
      <c r="C1454" s="9"/>
      <c r="E1454" s="85"/>
      <c r="G1454" s="84"/>
    </row>
    <row r="1455" spans="1:7" ht="14.25">
      <c r="A1455" s="9"/>
      <c r="B1455" s="9"/>
      <c r="C1455" s="9"/>
      <c r="E1455" s="85"/>
      <c r="G1455" s="84"/>
    </row>
    <row r="1456" spans="1:7" ht="14.25">
      <c r="A1456" s="9"/>
      <c r="B1456" s="9"/>
      <c r="C1456" s="9"/>
      <c r="E1456" s="85"/>
      <c r="G1456" s="84"/>
    </row>
    <row r="1457" spans="1:7" ht="14.25">
      <c r="A1457" s="9"/>
      <c r="B1457" s="9"/>
      <c r="C1457" s="9"/>
      <c r="E1457" s="85"/>
      <c r="G1457" s="84"/>
    </row>
    <row r="1458" spans="1:7" ht="14.25">
      <c r="A1458" s="9"/>
      <c r="B1458" s="9"/>
      <c r="C1458" s="9"/>
      <c r="E1458" s="85"/>
      <c r="G1458" s="84"/>
    </row>
    <row r="1459" spans="1:7" ht="14.25">
      <c r="A1459" s="9"/>
      <c r="B1459" s="9"/>
      <c r="C1459" s="9"/>
      <c r="E1459" s="85"/>
      <c r="G1459" s="84"/>
    </row>
    <row r="1460" spans="1:7" ht="14.25">
      <c r="A1460" s="9"/>
      <c r="B1460" s="9"/>
      <c r="C1460" s="9"/>
      <c r="E1460" s="85"/>
      <c r="G1460" s="84"/>
    </row>
    <row r="1461" spans="1:7" ht="14.25">
      <c r="A1461" s="9"/>
      <c r="B1461" s="9"/>
      <c r="C1461" s="9"/>
      <c r="E1461" s="85"/>
      <c r="G1461" s="84"/>
    </row>
    <row r="1462" spans="1:7" ht="14.25">
      <c r="A1462" s="9"/>
      <c r="B1462" s="9"/>
      <c r="C1462" s="9"/>
      <c r="E1462" s="85"/>
      <c r="G1462" s="84"/>
    </row>
    <row r="1463" spans="1:7" ht="14.25">
      <c r="A1463" s="9"/>
      <c r="B1463" s="9"/>
      <c r="C1463" s="9"/>
      <c r="E1463" s="85"/>
      <c r="G1463" s="84"/>
    </row>
    <row r="1464" spans="1:7" ht="14.25">
      <c r="A1464" s="9"/>
      <c r="B1464" s="9"/>
      <c r="C1464" s="9"/>
      <c r="E1464" s="85"/>
      <c r="G1464" s="84"/>
    </row>
    <row r="1465" spans="1:7" ht="14.25">
      <c r="A1465" s="9"/>
      <c r="B1465" s="9"/>
      <c r="C1465" s="9"/>
      <c r="E1465" s="85"/>
      <c r="G1465" s="84"/>
    </row>
    <row r="1466" spans="1:7" ht="14.25">
      <c r="A1466" s="9"/>
      <c r="B1466" s="9"/>
      <c r="C1466" s="9"/>
      <c r="E1466" s="85"/>
      <c r="G1466" s="84"/>
    </row>
    <row r="1467" spans="1:7" ht="14.25">
      <c r="A1467" s="9"/>
      <c r="B1467" s="9"/>
      <c r="C1467" s="9"/>
      <c r="E1467" s="85"/>
      <c r="G1467" s="84"/>
    </row>
    <row r="1468" spans="1:7" ht="14.25">
      <c r="A1468" s="9"/>
      <c r="B1468" s="9"/>
      <c r="C1468" s="9"/>
      <c r="E1468" s="85"/>
      <c r="G1468" s="84"/>
    </row>
    <row r="1469" spans="1:7" ht="14.25">
      <c r="A1469" s="9"/>
      <c r="B1469" s="9"/>
      <c r="C1469" s="9"/>
      <c r="E1469" s="85"/>
      <c r="G1469" s="84"/>
    </row>
    <row r="1470" spans="1:7" ht="14.25">
      <c r="A1470" s="9"/>
      <c r="B1470" s="9"/>
      <c r="C1470" s="9"/>
      <c r="E1470" s="85"/>
      <c r="G1470" s="84"/>
    </row>
    <row r="1471" spans="1:7" ht="14.25">
      <c r="A1471" s="9"/>
      <c r="B1471" s="9"/>
      <c r="C1471" s="9"/>
      <c r="E1471" s="85"/>
      <c r="G1471" s="84"/>
    </row>
    <row r="1472" spans="1:7" ht="14.25">
      <c r="A1472" s="9"/>
      <c r="B1472" s="9"/>
      <c r="C1472" s="9"/>
      <c r="E1472" s="85"/>
      <c r="G1472" s="84"/>
    </row>
    <row r="1473" spans="1:7" ht="14.25">
      <c r="A1473" s="9"/>
      <c r="B1473" s="9"/>
      <c r="C1473" s="9"/>
      <c r="E1473" s="85"/>
      <c r="G1473" s="84"/>
    </row>
    <row r="1474" spans="1:7" ht="14.25">
      <c r="A1474" s="9"/>
      <c r="B1474" s="9"/>
      <c r="C1474" s="9"/>
      <c r="E1474" s="85"/>
      <c r="G1474" s="84"/>
    </row>
    <row r="1475" spans="1:7" ht="14.25">
      <c r="A1475" s="9"/>
      <c r="B1475" s="9"/>
      <c r="C1475" s="9"/>
      <c r="E1475" s="85"/>
      <c r="G1475" s="84"/>
    </row>
    <row r="1476" spans="1:7" ht="14.25">
      <c r="A1476" s="9"/>
      <c r="B1476" s="9"/>
      <c r="C1476" s="9"/>
      <c r="E1476" s="85"/>
      <c r="G1476" s="84"/>
    </row>
    <row r="1477" spans="1:7" ht="14.25">
      <c r="A1477" s="9"/>
      <c r="B1477" s="9"/>
      <c r="C1477" s="9"/>
      <c r="E1477" s="85"/>
      <c r="G1477" s="84"/>
    </row>
    <row r="1478" spans="1:7" ht="14.25">
      <c r="A1478" s="9"/>
      <c r="B1478" s="9"/>
      <c r="C1478" s="9"/>
      <c r="E1478" s="85"/>
      <c r="G1478" s="84"/>
    </row>
    <row r="1479" spans="1:7" ht="14.25">
      <c r="A1479" s="9"/>
      <c r="B1479" s="9"/>
      <c r="C1479" s="9"/>
      <c r="E1479" s="85"/>
      <c r="G1479" s="84"/>
    </row>
    <row r="1480" spans="1:7" ht="14.25">
      <c r="A1480" s="9"/>
      <c r="B1480" s="9"/>
      <c r="C1480" s="9"/>
      <c r="E1480" s="85"/>
      <c r="G1480" s="84"/>
    </row>
    <row r="1481" spans="1:7" ht="14.25">
      <c r="A1481" s="9"/>
      <c r="B1481" s="9"/>
      <c r="C1481" s="9"/>
      <c r="E1481" s="85"/>
      <c r="G1481" s="84"/>
    </row>
    <row r="1482" spans="1:7" ht="14.25">
      <c r="A1482" s="9"/>
      <c r="B1482" s="9"/>
      <c r="C1482" s="9"/>
      <c r="E1482" s="85"/>
      <c r="G1482" s="84"/>
    </row>
    <row r="1483" spans="1:7" ht="14.25">
      <c r="A1483" s="9"/>
      <c r="B1483" s="9"/>
      <c r="C1483" s="9"/>
      <c r="E1483" s="85"/>
      <c r="G1483" s="84"/>
    </row>
    <row r="1484" spans="1:7" ht="14.25">
      <c r="A1484" s="9"/>
      <c r="B1484" s="9"/>
      <c r="C1484" s="9"/>
      <c r="E1484" s="85"/>
      <c r="G1484" s="84"/>
    </row>
    <row r="1485" spans="1:7" ht="14.25">
      <c r="A1485" s="9"/>
      <c r="B1485" s="9"/>
      <c r="C1485" s="9"/>
      <c r="E1485" s="85"/>
      <c r="G1485" s="84"/>
    </row>
    <row r="1486" spans="1:7" ht="14.25">
      <c r="A1486" s="9"/>
      <c r="B1486" s="9"/>
      <c r="C1486" s="9"/>
      <c r="E1486" s="85"/>
      <c r="G1486" s="84"/>
    </row>
    <row r="1487" spans="1:7" ht="14.25">
      <c r="A1487" s="9"/>
      <c r="B1487" s="9"/>
      <c r="C1487" s="9"/>
      <c r="E1487" s="85"/>
      <c r="G1487" s="84"/>
    </row>
    <row r="1488" spans="1:7" ht="14.25">
      <c r="A1488" s="9"/>
      <c r="B1488" s="9"/>
      <c r="C1488" s="9"/>
      <c r="E1488" s="85"/>
      <c r="G1488" s="84"/>
    </row>
    <row r="1489" spans="1:7" ht="14.25">
      <c r="A1489" s="9"/>
      <c r="B1489" s="9"/>
      <c r="C1489" s="9"/>
      <c r="E1489" s="85"/>
      <c r="G1489" s="84"/>
    </row>
    <row r="1490" spans="1:7" ht="14.25">
      <c r="A1490" s="9"/>
      <c r="B1490" s="9"/>
      <c r="C1490" s="9"/>
      <c r="E1490" s="85"/>
      <c r="G1490" s="84"/>
    </row>
    <row r="1491" spans="1:7" ht="14.25">
      <c r="A1491" s="9"/>
      <c r="B1491" s="9"/>
      <c r="C1491" s="9"/>
      <c r="E1491" s="85"/>
      <c r="G1491" s="84"/>
    </row>
    <row r="1492" spans="1:7" ht="14.25">
      <c r="A1492" s="9"/>
      <c r="B1492" s="9"/>
      <c r="C1492" s="9"/>
      <c r="E1492" s="85"/>
      <c r="G1492" s="84"/>
    </row>
    <row r="1493" spans="1:7" ht="14.25">
      <c r="A1493" s="9"/>
      <c r="B1493" s="9"/>
      <c r="C1493" s="9"/>
      <c r="E1493" s="85"/>
      <c r="G1493" s="84"/>
    </row>
    <row r="1494" spans="1:7" ht="14.25">
      <c r="A1494" s="9"/>
      <c r="B1494" s="9"/>
      <c r="C1494" s="9"/>
      <c r="E1494" s="85"/>
      <c r="G1494" s="84"/>
    </row>
    <row r="1495" spans="1:7" ht="14.25">
      <c r="A1495" s="9"/>
      <c r="B1495" s="9"/>
      <c r="C1495" s="9"/>
      <c r="E1495" s="85"/>
      <c r="G1495" s="84"/>
    </row>
    <row r="1496" spans="1:7" ht="14.25">
      <c r="A1496" s="9"/>
      <c r="B1496" s="9"/>
      <c r="C1496" s="9"/>
      <c r="E1496" s="85"/>
      <c r="G1496" s="84"/>
    </row>
    <row r="1497" spans="1:7" ht="14.25">
      <c r="A1497" s="9"/>
      <c r="B1497" s="9"/>
      <c r="C1497" s="9"/>
      <c r="E1497" s="85"/>
      <c r="G1497" s="84"/>
    </row>
    <row r="1498" spans="1:7" ht="14.25">
      <c r="A1498" s="9"/>
      <c r="B1498" s="9"/>
      <c r="C1498" s="9"/>
      <c r="E1498" s="85"/>
      <c r="G1498" s="84"/>
    </row>
    <row r="1499" spans="1:7" ht="14.25">
      <c r="A1499" s="9"/>
      <c r="B1499" s="9"/>
      <c r="C1499" s="9"/>
      <c r="E1499" s="85"/>
      <c r="G1499" s="84"/>
    </row>
    <row r="1500" spans="1:7" ht="14.25">
      <c r="A1500" s="9"/>
      <c r="B1500" s="9"/>
      <c r="C1500" s="9"/>
      <c r="E1500" s="85"/>
      <c r="G1500" s="84"/>
    </row>
    <row r="1501" spans="1:7" ht="14.25">
      <c r="A1501" s="9"/>
      <c r="B1501" s="9"/>
      <c r="C1501" s="9"/>
      <c r="E1501" s="85"/>
      <c r="G1501" s="84"/>
    </row>
    <row r="1502" spans="1:7" ht="14.25">
      <c r="A1502" s="9"/>
      <c r="B1502" s="9"/>
      <c r="C1502" s="9"/>
      <c r="E1502" s="85"/>
      <c r="G1502" s="84"/>
    </row>
    <row r="1503" spans="1:7" ht="14.25">
      <c r="A1503" s="9"/>
      <c r="B1503" s="9"/>
      <c r="C1503" s="9"/>
      <c r="E1503" s="85"/>
      <c r="G1503" s="84"/>
    </row>
    <row r="1504" spans="1:7" ht="14.25">
      <c r="A1504" s="9"/>
      <c r="B1504" s="9"/>
      <c r="C1504" s="9"/>
      <c r="E1504" s="85"/>
      <c r="G1504" s="84"/>
    </row>
    <row r="1505" spans="1:7" ht="14.25">
      <c r="A1505" s="9"/>
      <c r="B1505" s="9"/>
      <c r="C1505" s="9"/>
      <c r="E1505" s="85"/>
      <c r="G1505" s="84"/>
    </row>
    <row r="1506" spans="1:7" ht="14.25">
      <c r="A1506" s="9"/>
      <c r="B1506" s="9"/>
      <c r="C1506" s="9"/>
      <c r="E1506" s="85"/>
      <c r="G1506" s="84"/>
    </row>
    <row r="1507" spans="1:7" ht="14.25">
      <c r="A1507" s="9"/>
      <c r="B1507" s="9"/>
      <c r="C1507" s="9"/>
      <c r="E1507" s="85"/>
      <c r="G1507" s="84"/>
    </row>
    <row r="1508" spans="1:7" ht="14.25">
      <c r="A1508" s="9"/>
      <c r="B1508" s="9"/>
      <c r="C1508" s="9"/>
      <c r="E1508" s="85"/>
      <c r="G1508" s="84"/>
    </row>
    <row r="1509" spans="1:7" ht="14.25">
      <c r="A1509" s="9"/>
      <c r="B1509" s="9"/>
      <c r="C1509" s="9"/>
      <c r="E1509" s="85"/>
      <c r="G1509" s="84"/>
    </row>
    <row r="1510" spans="1:7" ht="14.25">
      <c r="A1510" s="9"/>
      <c r="B1510" s="9"/>
      <c r="C1510" s="9"/>
      <c r="E1510" s="85"/>
      <c r="G1510" s="84"/>
    </row>
    <row r="1511" spans="1:7" ht="14.25">
      <c r="A1511" s="9"/>
      <c r="B1511" s="9"/>
      <c r="C1511" s="9"/>
      <c r="E1511" s="85"/>
      <c r="G1511" s="84"/>
    </row>
    <row r="1512" spans="1:7" ht="14.25">
      <c r="A1512" s="9"/>
      <c r="B1512" s="9"/>
      <c r="C1512" s="9"/>
      <c r="E1512" s="85"/>
      <c r="G1512" s="84"/>
    </row>
    <row r="1513" spans="1:7" ht="14.25">
      <c r="A1513" s="9"/>
      <c r="B1513" s="9"/>
      <c r="C1513" s="9"/>
      <c r="E1513" s="85"/>
      <c r="G1513" s="84"/>
    </row>
    <row r="1514" spans="1:7" ht="14.25">
      <c r="A1514" s="9"/>
      <c r="B1514" s="9"/>
      <c r="C1514" s="9"/>
      <c r="E1514" s="85"/>
      <c r="G1514" s="84"/>
    </row>
    <row r="1515" spans="1:7" ht="14.25">
      <c r="A1515" s="9"/>
      <c r="B1515" s="9"/>
      <c r="C1515" s="9"/>
      <c r="E1515" s="85"/>
      <c r="G1515" s="84"/>
    </row>
    <row r="1516" spans="1:7" ht="14.25">
      <c r="A1516" s="9"/>
      <c r="B1516" s="9"/>
      <c r="C1516" s="9"/>
      <c r="E1516" s="85"/>
      <c r="G1516" s="84"/>
    </row>
    <row r="1517" spans="1:7" ht="14.25">
      <c r="A1517" s="9"/>
      <c r="B1517" s="9"/>
      <c r="C1517" s="9"/>
      <c r="E1517" s="85"/>
      <c r="G1517" s="84"/>
    </row>
    <row r="1518" spans="1:7" ht="14.25">
      <c r="A1518" s="9"/>
      <c r="B1518" s="9"/>
      <c r="C1518" s="9"/>
      <c r="E1518" s="85"/>
      <c r="G1518" s="84"/>
    </row>
    <row r="1519" spans="1:7" ht="14.25">
      <c r="A1519" s="9"/>
      <c r="B1519" s="9"/>
      <c r="C1519" s="9"/>
      <c r="E1519" s="85"/>
      <c r="G1519" s="84"/>
    </row>
    <row r="1520" spans="1:7" ht="14.25">
      <c r="A1520" s="9"/>
      <c r="B1520" s="9"/>
      <c r="C1520" s="9"/>
      <c r="E1520" s="85"/>
      <c r="G1520" s="84"/>
    </row>
    <row r="1521" spans="1:7" ht="14.25">
      <c r="A1521" s="9"/>
      <c r="B1521" s="9"/>
      <c r="C1521" s="9"/>
      <c r="E1521" s="85"/>
      <c r="G1521" s="84"/>
    </row>
    <row r="1522" spans="1:7" ht="14.25">
      <c r="A1522" s="9"/>
      <c r="B1522" s="9"/>
      <c r="C1522" s="9"/>
      <c r="E1522" s="85"/>
      <c r="G1522" s="84"/>
    </row>
    <row r="1523" spans="1:7" ht="14.25">
      <c r="A1523" s="9"/>
      <c r="B1523" s="9"/>
      <c r="C1523" s="9"/>
      <c r="E1523" s="85"/>
      <c r="G1523" s="84"/>
    </row>
    <row r="1524" spans="1:7" ht="14.25">
      <c r="A1524" s="9"/>
      <c r="B1524" s="9"/>
      <c r="C1524" s="9"/>
      <c r="E1524" s="85"/>
      <c r="G1524" s="84"/>
    </row>
    <row r="1525" spans="1:7" ht="14.25">
      <c r="A1525" s="9"/>
      <c r="B1525" s="9"/>
      <c r="C1525" s="9"/>
      <c r="E1525" s="85"/>
      <c r="G1525" s="84"/>
    </row>
    <row r="1526" spans="1:7" ht="14.25">
      <c r="A1526" s="9"/>
      <c r="B1526" s="9"/>
      <c r="C1526" s="9"/>
      <c r="E1526" s="85"/>
      <c r="G1526" s="84"/>
    </row>
    <row r="1527" spans="1:7" ht="14.25">
      <c r="A1527" s="9"/>
      <c r="B1527" s="9"/>
      <c r="C1527" s="9"/>
      <c r="E1527" s="85"/>
      <c r="G1527" s="84"/>
    </row>
    <row r="1528" spans="1:7" ht="14.25">
      <c r="A1528" s="9"/>
      <c r="B1528" s="9"/>
      <c r="C1528" s="9"/>
      <c r="E1528" s="85"/>
      <c r="G1528" s="84"/>
    </row>
    <row r="1529" spans="1:7" ht="14.25">
      <c r="A1529" s="9"/>
      <c r="B1529" s="9"/>
      <c r="C1529" s="9"/>
      <c r="E1529" s="85"/>
      <c r="G1529" s="84"/>
    </row>
    <row r="1530" spans="1:7" ht="14.25">
      <c r="A1530" s="9"/>
      <c r="B1530" s="9"/>
      <c r="C1530" s="9"/>
      <c r="E1530" s="85"/>
      <c r="G1530" s="84"/>
    </row>
    <row r="1531" spans="1:7" ht="14.25">
      <c r="A1531" s="9"/>
      <c r="B1531" s="9"/>
      <c r="C1531" s="9"/>
      <c r="E1531" s="85"/>
      <c r="G1531" s="84"/>
    </row>
    <row r="1532" spans="1:7" ht="14.25">
      <c r="A1532" s="9"/>
      <c r="B1532" s="9"/>
      <c r="C1532" s="9"/>
      <c r="E1532" s="85"/>
      <c r="G1532" s="84"/>
    </row>
    <row r="1533" spans="1:7" ht="14.25">
      <c r="A1533" s="9"/>
      <c r="B1533" s="9"/>
      <c r="C1533" s="9"/>
      <c r="E1533" s="85"/>
      <c r="G1533" s="84"/>
    </row>
    <row r="1534" spans="1:7" ht="14.25">
      <c r="A1534" s="9"/>
      <c r="B1534" s="9"/>
      <c r="C1534" s="9"/>
      <c r="E1534" s="85"/>
      <c r="G1534" s="84"/>
    </row>
    <row r="1535" spans="1:7" ht="14.25">
      <c r="A1535" s="9"/>
      <c r="B1535" s="9"/>
      <c r="C1535" s="9"/>
      <c r="E1535" s="85"/>
      <c r="G1535" s="84"/>
    </row>
    <row r="1536" spans="1:7" ht="14.25">
      <c r="A1536" s="9"/>
      <c r="B1536" s="9"/>
      <c r="C1536" s="9"/>
      <c r="E1536" s="85"/>
      <c r="G1536" s="84"/>
    </row>
    <row r="1537" spans="1:7" ht="14.25">
      <c r="A1537" s="9"/>
      <c r="B1537" s="9"/>
      <c r="C1537" s="9"/>
      <c r="E1537" s="85"/>
      <c r="G1537" s="84"/>
    </row>
    <row r="1538" spans="1:7" ht="14.25">
      <c r="A1538" s="9"/>
      <c r="B1538" s="9"/>
      <c r="C1538" s="9"/>
      <c r="E1538" s="85"/>
      <c r="G1538" s="84"/>
    </row>
    <row r="1539" spans="1:7" ht="14.25">
      <c r="A1539" s="9"/>
      <c r="B1539" s="9"/>
      <c r="C1539" s="9"/>
      <c r="E1539" s="85"/>
      <c r="G1539" s="84"/>
    </row>
    <row r="1540" spans="1:7" ht="14.25">
      <c r="A1540" s="9"/>
      <c r="B1540" s="9"/>
      <c r="C1540" s="9"/>
      <c r="E1540" s="85"/>
      <c r="G1540" s="84"/>
    </row>
    <row r="1541" spans="1:7" ht="14.25">
      <c r="A1541" s="9"/>
      <c r="B1541" s="9"/>
      <c r="C1541" s="9"/>
      <c r="E1541" s="85"/>
      <c r="G1541" s="84"/>
    </row>
    <row r="1542" spans="1:7" ht="14.25">
      <c r="A1542" s="9"/>
      <c r="B1542" s="9"/>
      <c r="C1542" s="9"/>
      <c r="E1542" s="85"/>
      <c r="G1542" s="84"/>
    </row>
    <row r="1543" spans="1:7" ht="14.25">
      <c r="A1543" s="9"/>
      <c r="B1543" s="9"/>
      <c r="C1543" s="9"/>
      <c r="E1543" s="85"/>
      <c r="G1543" s="84"/>
    </row>
    <row r="1544" spans="1:7" ht="14.25">
      <c r="A1544" s="9"/>
      <c r="B1544" s="9"/>
      <c r="C1544" s="9"/>
      <c r="E1544" s="85"/>
      <c r="G1544" s="84"/>
    </row>
    <row r="1545" spans="1:7" ht="14.25">
      <c r="A1545" s="9"/>
      <c r="B1545" s="9"/>
      <c r="C1545" s="9"/>
      <c r="E1545" s="85"/>
      <c r="G1545" s="84"/>
    </row>
    <row r="1546" spans="1:7" ht="14.25">
      <c r="A1546" s="9"/>
      <c r="B1546" s="9"/>
      <c r="C1546" s="9"/>
      <c r="E1546" s="85"/>
      <c r="G1546" s="84"/>
    </row>
    <row r="1547" spans="1:7" ht="14.25">
      <c r="A1547" s="9"/>
      <c r="B1547" s="9"/>
      <c r="C1547" s="9"/>
      <c r="E1547" s="85"/>
      <c r="G1547" s="84"/>
    </row>
    <row r="1548" spans="1:7" ht="14.25">
      <c r="A1548" s="9"/>
      <c r="B1548" s="9"/>
      <c r="C1548" s="9"/>
      <c r="E1548" s="85"/>
      <c r="G1548" s="84"/>
    </row>
    <row r="1549" spans="1:7" ht="14.25">
      <c r="A1549" s="9"/>
      <c r="B1549" s="9"/>
      <c r="C1549" s="9"/>
      <c r="E1549" s="85"/>
      <c r="G1549" s="84"/>
    </row>
    <row r="1550" spans="1:7" ht="14.25">
      <c r="A1550" s="9"/>
      <c r="B1550" s="9"/>
      <c r="C1550" s="9"/>
      <c r="E1550" s="85"/>
      <c r="G1550" s="84"/>
    </row>
    <row r="1551" spans="1:7" ht="14.25">
      <c r="A1551" s="9"/>
      <c r="B1551" s="9"/>
      <c r="C1551" s="9"/>
      <c r="E1551" s="85"/>
      <c r="G1551" s="84"/>
    </row>
    <row r="1552" spans="1:7" ht="14.25">
      <c r="A1552" s="9"/>
      <c r="B1552" s="9"/>
      <c r="C1552" s="9"/>
      <c r="E1552" s="85"/>
      <c r="G1552" s="84"/>
    </row>
    <row r="1553" spans="1:7" ht="14.25">
      <c r="A1553" s="9"/>
      <c r="B1553" s="9"/>
      <c r="C1553" s="9"/>
      <c r="E1553" s="85"/>
      <c r="G1553" s="84"/>
    </row>
    <row r="1554" spans="1:7" ht="14.25">
      <c r="A1554" s="9"/>
      <c r="B1554" s="9"/>
      <c r="C1554" s="9"/>
      <c r="E1554" s="85"/>
      <c r="G1554" s="84"/>
    </row>
    <row r="1555" spans="1:7" ht="14.25">
      <c r="A1555" s="9"/>
      <c r="B1555" s="9"/>
      <c r="C1555" s="9"/>
      <c r="E1555" s="85"/>
      <c r="G1555" s="84"/>
    </row>
    <row r="1556" spans="1:7" ht="14.25">
      <c r="A1556" s="9"/>
      <c r="B1556" s="9"/>
      <c r="C1556" s="9"/>
      <c r="E1556" s="85"/>
      <c r="G1556" s="84"/>
    </row>
    <row r="1557" spans="1:7" ht="14.25">
      <c r="A1557" s="9"/>
      <c r="B1557" s="9"/>
      <c r="C1557" s="9"/>
      <c r="E1557" s="85"/>
      <c r="G1557" s="84"/>
    </row>
    <row r="1558" spans="1:7" ht="14.25">
      <c r="A1558" s="9"/>
      <c r="B1558" s="9"/>
      <c r="C1558" s="9"/>
      <c r="E1558" s="85"/>
      <c r="G1558" s="84"/>
    </row>
    <row r="1559" spans="1:7" ht="14.25">
      <c r="A1559" s="9"/>
      <c r="B1559" s="9"/>
      <c r="C1559" s="9"/>
      <c r="E1559" s="85"/>
      <c r="G1559" s="84"/>
    </row>
    <row r="1560" spans="1:7" ht="14.25">
      <c r="A1560" s="9"/>
      <c r="B1560" s="9"/>
      <c r="C1560" s="9"/>
      <c r="E1560" s="85"/>
      <c r="G1560" s="84"/>
    </row>
    <row r="1561" spans="1:7" ht="14.25">
      <c r="A1561" s="9"/>
      <c r="B1561" s="9"/>
      <c r="C1561" s="9"/>
      <c r="E1561" s="85"/>
      <c r="G1561" s="84"/>
    </row>
    <row r="1562" spans="1:7" ht="14.25">
      <c r="A1562" s="9"/>
      <c r="B1562" s="9"/>
      <c r="C1562" s="9"/>
      <c r="E1562" s="85"/>
      <c r="G1562" s="84"/>
    </row>
    <row r="1563" spans="1:7" ht="14.25">
      <c r="A1563" s="9"/>
      <c r="B1563" s="9"/>
      <c r="C1563" s="9"/>
      <c r="E1563" s="85"/>
      <c r="G1563" s="84"/>
    </row>
    <row r="1564" spans="1:7" ht="14.25">
      <c r="A1564" s="9"/>
      <c r="B1564" s="9"/>
      <c r="C1564" s="9"/>
      <c r="E1564" s="85"/>
      <c r="G1564" s="84"/>
    </row>
    <row r="1565" spans="1:7" ht="14.25">
      <c r="A1565" s="9"/>
      <c r="B1565" s="9"/>
      <c r="C1565" s="9"/>
      <c r="E1565" s="85"/>
      <c r="G1565" s="84"/>
    </row>
    <row r="1566" spans="1:7" ht="14.25">
      <c r="A1566" s="9"/>
      <c r="B1566" s="9"/>
      <c r="C1566" s="9"/>
      <c r="E1566" s="85"/>
      <c r="G1566" s="84"/>
    </row>
    <row r="1567" spans="1:7" ht="14.25">
      <c r="A1567" s="9"/>
      <c r="B1567" s="9"/>
      <c r="C1567" s="9"/>
      <c r="E1567" s="85"/>
      <c r="G1567" s="84"/>
    </row>
    <row r="1568" spans="1:7" ht="14.25">
      <c r="A1568" s="9"/>
      <c r="B1568" s="9"/>
      <c r="C1568" s="9"/>
      <c r="E1568" s="85"/>
      <c r="G1568" s="84"/>
    </row>
    <row r="1569" spans="1:7" ht="14.25">
      <c r="A1569" s="9"/>
      <c r="B1569" s="9"/>
      <c r="C1569" s="9"/>
      <c r="E1569" s="85"/>
      <c r="G1569" s="84"/>
    </row>
    <row r="1570" spans="1:7" ht="14.25">
      <c r="A1570" s="9"/>
      <c r="B1570" s="9"/>
      <c r="C1570" s="9"/>
      <c r="E1570" s="85"/>
      <c r="G1570" s="84"/>
    </row>
    <row r="1571" spans="1:7" ht="14.25">
      <c r="A1571" s="9"/>
      <c r="B1571" s="9"/>
      <c r="C1571" s="9"/>
      <c r="E1571" s="85"/>
      <c r="G1571" s="84"/>
    </row>
    <row r="1572" spans="1:7" ht="14.25">
      <c r="A1572" s="9"/>
      <c r="B1572" s="9"/>
      <c r="C1572" s="9"/>
      <c r="E1572" s="85"/>
      <c r="G1572" s="84"/>
    </row>
    <row r="1573" spans="1:7" ht="14.25">
      <c r="A1573" s="9"/>
      <c r="B1573" s="9"/>
      <c r="C1573" s="9"/>
      <c r="E1573" s="85"/>
      <c r="G1573" s="84"/>
    </row>
    <row r="1574" spans="1:7" ht="14.25">
      <c r="A1574" s="9"/>
      <c r="B1574" s="9"/>
      <c r="C1574" s="9"/>
      <c r="E1574" s="85"/>
      <c r="G1574" s="84"/>
    </row>
    <row r="1575" spans="1:7" ht="14.25">
      <c r="A1575" s="9"/>
      <c r="B1575" s="9"/>
      <c r="C1575" s="9"/>
      <c r="E1575" s="85"/>
      <c r="G1575" s="84"/>
    </row>
    <row r="1576" spans="1:7" ht="14.25">
      <c r="A1576" s="9"/>
      <c r="B1576" s="9"/>
      <c r="C1576" s="9"/>
      <c r="E1576" s="85"/>
      <c r="G1576" s="84"/>
    </row>
    <row r="1577" spans="1:7" ht="14.25">
      <c r="A1577" s="9"/>
      <c r="B1577" s="9"/>
      <c r="C1577" s="9"/>
      <c r="E1577" s="85"/>
      <c r="G1577" s="84"/>
    </row>
    <row r="1578" spans="1:7" ht="14.25">
      <c r="A1578" s="9"/>
      <c r="B1578" s="9"/>
      <c r="C1578" s="9"/>
      <c r="E1578" s="85"/>
      <c r="G1578" s="84"/>
    </row>
    <row r="1579" spans="1:7" ht="14.25">
      <c r="A1579" s="9"/>
      <c r="B1579" s="9"/>
      <c r="C1579" s="9"/>
      <c r="E1579" s="85"/>
      <c r="G1579" s="84"/>
    </row>
    <row r="1580" spans="1:7" ht="14.25">
      <c r="A1580" s="9"/>
      <c r="B1580" s="9"/>
      <c r="C1580" s="9"/>
      <c r="E1580" s="85"/>
      <c r="G1580" s="84"/>
    </row>
    <row r="1581" spans="1:7" ht="14.25">
      <c r="A1581" s="9"/>
      <c r="B1581" s="9"/>
      <c r="C1581" s="9"/>
      <c r="E1581" s="85"/>
      <c r="G1581" s="84"/>
    </row>
    <row r="1582" spans="1:7" ht="14.25">
      <c r="A1582" s="9"/>
      <c r="B1582" s="9"/>
      <c r="C1582" s="9"/>
      <c r="E1582" s="85"/>
      <c r="G1582" s="84"/>
    </row>
    <row r="1583" spans="1:7" ht="14.25">
      <c r="A1583" s="9"/>
      <c r="B1583" s="9"/>
      <c r="C1583" s="9"/>
      <c r="E1583" s="85"/>
      <c r="G1583" s="84"/>
    </row>
    <row r="1584" spans="1:7" ht="14.25">
      <c r="A1584" s="9"/>
      <c r="B1584" s="9"/>
      <c r="C1584" s="9"/>
      <c r="E1584" s="85"/>
      <c r="G1584" s="84"/>
    </row>
    <row r="1585" spans="1:7" ht="14.25">
      <c r="A1585" s="9"/>
      <c r="B1585" s="9"/>
      <c r="C1585" s="9"/>
      <c r="E1585" s="85"/>
      <c r="G1585" s="84"/>
    </row>
    <row r="1586" spans="1:7" ht="14.25">
      <c r="A1586" s="9"/>
      <c r="B1586" s="9"/>
      <c r="C1586" s="9"/>
      <c r="E1586" s="85"/>
      <c r="G1586" s="84"/>
    </row>
    <row r="1587" spans="1:7" ht="14.25">
      <c r="A1587" s="9"/>
      <c r="B1587" s="9"/>
      <c r="C1587" s="9"/>
      <c r="E1587" s="85"/>
      <c r="G1587" s="84"/>
    </row>
    <row r="1588" spans="1:7" ht="14.25">
      <c r="A1588" s="9"/>
      <c r="B1588" s="9"/>
      <c r="C1588" s="9"/>
      <c r="E1588" s="85"/>
      <c r="G1588" s="84"/>
    </row>
    <row r="1589" spans="1:7" ht="14.25">
      <c r="A1589" s="9"/>
      <c r="B1589" s="9"/>
      <c r="C1589" s="9"/>
      <c r="E1589" s="85"/>
      <c r="G1589" s="84"/>
    </row>
    <row r="1590" spans="1:7" ht="14.25">
      <c r="A1590" s="9"/>
      <c r="B1590" s="9"/>
      <c r="C1590" s="9"/>
      <c r="E1590" s="85"/>
      <c r="G1590" s="84"/>
    </row>
    <row r="1591" spans="1:7" ht="14.25">
      <c r="A1591" s="9"/>
      <c r="B1591" s="9"/>
      <c r="C1591" s="9"/>
      <c r="E1591" s="85"/>
      <c r="G1591" s="84"/>
    </row>
    <row r="1592" spans="1:7" ht="14.25">
      <c r="A1592" s="9"/>
      <c r="B1592" s="9"/>
      <c r="C1592" s="9"/>
      <c r="E1592" s="85"/>
      <c r="G1592" s="84"/>
    </row>
    <row r="1593" spans="1:7" ht="14.25">
      <c r="A1593" s="9"/>
      <c r="B1593" s="9"/>
      <c r="C1593" s="9"/>
      <c r="E1593" s="85"/>
      <c r="G1593" s="84"/>
    </row>
    <row r="1594" spans="1:7" ht="14.25">
      <c r="A1594" s="9"/>
      <c r="B1594" s="9"/>
      <c r="C1594" s="9"/>
      <c r="E1594" s="85"/>
      <c r="G1594" s="84"/>
    </row>
    <row r="1595" spans="1:7" ht="14.25">
      <c r="A1595" s="9"/>
      <c r="B1595" s="9"/>
      <c r="C1595" s="9"/>
      <c r="E1595" s="85"/>
      <c r="G1595" s="84"/>
    </row>
    <row r="1596" spans="1:7" ht="14.25">
      <c r="A1596" s="9"/>
      <c r="B1596" s="9"/>
      <c r="C1596" s="9"/>
      <c r="E1596" s="85"/>
      <c r="G1596" s="84"/>
    </row>
    <row r="1597" spans="1:7" ht="14.25">
      <c r="A1597" s="9"/>
      <c r="B1597" s="9"/>
      <c r="C1597" s="9"/>
      <c r="E1597" s="85"/>
      <c r="G1597" s="84"/>
    </row>
    <row r="1598" spans="1:7" ht="14.25">
      <c r="A1598" s="9"/>
      <c r="B1598" s="9"/>
      <c r="C1598" s="9"/>
      <c r="E1598" s="85"/>
      <c r="G1598" s="84"/>
    </row>
    <row r="1599" spans="1:7" ht="14.25">
      <c r="A1599" s="9"/>
      <c r="B1599" s="9"/>
      <c r="C1599" s="9"/>
      <c r="E1599" s="85"/>
      <c r="G1599" s="84"/>
    </row>
    <row r="1600" spans="1:7" ht="14.25">
      <c r="A1600" s="9"/>
      <c r="B1600" s="9"/>
      <c r="C1600" s="9"/>
      <c r="E1600" s="85"/>
      <c r="G1600" s="84"/>
    </row>
    <row r="1601" spans="1:7" ht="14.25">
      <c r="A1601" s="9"/>
      <c r="B1601" s="9"/>
      <c r="C1601" s="9"/>
      <c r="E1601" s="85"/>
      <c r="G1601" s="84"/>
    </row>
    <row r="1602" spans="1:7" ht="14.25">
      <c r="A1602" s="9"/>
      <c r="B1602" s="9"/>
      <c r="C1602" s="9"/>
      <c r="E1602" s="85"/>
      <c r="G1602" s="84"/>
    </row>
    <row r="1603" spans="1:7" ht="14.25">
      <c r="A1603" s="9"/>
      <c r="B1603" s="9"/>
      <c r="C1603" s="9"/>
      <c r="E1603" s="85"/>
      <c r="G1603" s="84"/>
    </row>
    <row r="1604" spans="1:7" ht="14.25">
      <c r="A1604" s="9"/>
      <c r="B1604" s="9"/>
      <c r="C1604" s="9"/>
      <c r="E1604" s="85"/>
      <c r="G1604" s="84"/>
    </row>
    <row r="1605" spans="1:7" ht="14.25">
      <c r="A1605" s="9"/>
      <c r="B1605" s="9"/>
      <c r="C1605" s="9"/>
      <c r="E1605" s="85"/>
      <c r="G1605" s="84"/>
    </row>
    <row r="1606" spans="1:7" ht="14.25">
      <c r="A1606" s="9"/>
      <c r="B1606" s="9"/>
      <c r="C1606" s="9"/>
      <c r="E1606" s="85"/>
      <c r="G1606" s="84"/>
    </row>
    <row r="1607" spans="1:7" ht="14.25">
      <c r="A1607" s="9"/>
      <c r="B1607" s="9"/>
      <c r="C1607" s="9"/>
      <c r="E1607" s="85"/>
      <c r="G1607" s="84"/>
    </row>
    <row r="1608" spans="1:7" ht="14.25">
      <c r="A1608" s="9"/>
      <c r="B1608" s="9"/>
      <c r="C1608" s="9"/>
      <c r="E1608" s="85"/>
      <c r="G1608" s="84"/>
    </row>
    <row r="1609" spans="1:7" ht="14.25">
      <c r="A1609" s="9"/>
      <c r="B1609" s="9"/>
      <c r="C1609" s="9"/>
      <c r="E1609" s="85"/>
      <c r="G1609" s="84"/>
    </row>
    <row r="1610" spans="1:7" ht="14.25">
      <c r="A1610" s="9"/>
      <c r="B1610" s="9"/>
      <c r="C1610" s="9"/>
      <c r="E1610" s="85"/>
      <c r="G1610" s="84"/>
    </row>
    <row r="1611" spans="1:7" ht="14.25">
      <c r="A1611" s="9"/>
      <c r="B1611" s="9"/>
      <c r="C1611" s="9"/>
      <c r="E1611" s="85"/>
      <c r="G1611" s="84"/>
    </row>
    <row r="1612" spans="1:7" ht="14.25">
      <c r="A1612" s="9"/>
      <c r="B1612" s="9"/>
      <c r="C1612" s="9"/>
      <c r="E1612" s="85"/>
      <c r="G1612" s="84"/>
    </row>
    <row r="1613" spans="1:7" ht="14.25">
      <c r="A1613" s="9"/>
      <c r="B1613" s="9"/>
      <c r="C1613" s="9"/>
      <c r="E1613" s="85"/>
      <c r="G1613" s="84"/>
    </row>
    <row r="1614" spans="1:7" ht="14.25">
      <c r="A1614" s="9"/>
      <c r="B1614" s="9"/>
      <c r="C1614" s="9"/>
      <c r="E1614" s="85"/>
      <c r="G1614" s="84"/>
    </row>
    <row r="1615" spans="1:7" ht="14.25">
      <c r="A1615" s="9"/>
      <c r="B1615" s="9"/>
      <c r="C1615" s="9"/>
      <c r="E1615" s="85"/>
      <c r="G1615" s="84"/>
    </row>
    <row r="1616" spans="1:7" ht="14.25">
      <c r="A1616" s="9"/>
      <c r="B1616" s="9"/>
      <c r="C1616" s="9"/>
      <c r="E1616" s="85"/>
      <c r="G1616" s="84"/>
    </row>
    <row r="1617" spans="1:7" ht="14.25">
      <c r="A1617" s="9"/>
      <c r="B1617" s="9"/>
      <c r="C1617" s="9"/>
      <c r="E1617" s="85"/>
      <c r="G1617" s="84"/>
    </row>
    <row r="1618" spans="1:7" ht="14.25">
      <c r="A1618" s="9"/>
      <c r="B1618" s="9"/>
      <c r="C1618" s="9"/>
      <c r="E1618" s="85"/>
      <c r="G1618" s="84"/>
    </row>
    <row r="1619" spans="1:7" ht="14.25">
      <c r="A1619" s="9"/>
      <c r="B1619" s="9"/>
      <c r="C1619" s="9"/>
      <c r="E1619" s="85"/>
      <c r="G1619" s="84"/>
    </row>
    <row r="1620" spans="1:7" ht="14.25">
      <c r="A1620" s="9"/>
      <c r="B1620" s="9"/>
      <c r="C1620" s="9"/>
      <c r="E1620" s="85"/>
      <c r="G1620" s="84"/>
    </row>
    <row r="1621" spans="1:7" ht="14.25">
      <c r="A1621" s="9"/>
      <c r="B1621" s="9"/>
      <c r="C1621" s="9"/>
      <c r="E1621" s="85"/>
      <c r="G1621" s="84"/>
    </row>
    <row r="1622" spans="1:7" ht="14.25">
      <c r="A1622" s="9"/>
      <c r="B1622" s="9"/>
      <c r="C1622" s="9"/>
      <c r="E1622" s="85"/>
      <c r="G1622" s="84"/>
    </row>
    <row r="1623" spans="1:7" ht="14.25">
      <c r="A1623" s="9"/>
      <c r="B1623" s="9"/>
      <c r="C1623" s="9"/>
      <c r="E1623" s="85"/>
      <c r="G1623" s="84"/>
    </row>
    <row r="1624" spans="1:7" ht="14.25">
      <c r="A1624" s="9"/>
      <c r="B1624" s="9"/>
      <c r="C1624" s="9"/>
      <c r="E1624" s="85"/>
      <c r="G1624" s="84"/>
    </row>
    <row r="1625" spans="1:7" ht="14.25">
      <c r="A1625" s="9"/>
      <c r="B1625" s="9"/>
      <c r="C1625" s="9"/>
      <c r="E1625" s="85"/>
      <c r="G1625" s="84"/>
    </row>
    <row r="1626" spans="1:7" ht="14.25">
      <c r="A1626" s="9"/>
      <c r="B1626" s="9"/>
      <c r="C1626" s="9"/>
      <c r="E1626" s="85"/>
      <c r="G1626" s="84"/>
    </row>
    <row r="1627" spans="1:7" ht="14.25">
      <c r="A1627" s="9"/>
      <c r="B1627" s="9"/>
      <c r="C1627" s="9"/>
      <c r="E1627" s="85"/>
      <c r="G1627" s="84"/>
    </row>
    <row r="1628" spans="1:7" ht="14.25">
      <c r="A1628" s="9"/>
      <c r="B1628" s="9"/>
      <c r="C1628" s="9"/>
      <c r="E1628" s="85"/>
      <c r="G1628" s="84"/>
    </row>
    <row r="1629" spans="1:7" ht="14.25">
      <c r="A1629" s="9"/>
      <c r="B1629" s="9"/>
      <c r="C1629" s="9"/>
      <c r="E1629" s="85"/>
      <c r="G1629" s="84"/>
    </row>
    <row r="1630" spans="1:7" ht="14.25">
      <c r="A1630" s="9"/>
      <c r="B1630" s="9"/>
      <c r="C1630" s="9"/>
      <c r="E1630" s="85"/>
      <c r="G1630" s="84"/>
    </row>
    <row r="1631" spans="1:7" ht="14.25">
      <c r="A1631" s="9"/>
      <c r="B1631" s="9"/>
      <c r="C1631" s="9"/>
      <c r="E1631" s="85"/>
      <c r="G1631" s="84"/>
    </row>
    <row r="1632" spans="1:7" ht="14.25">
      <c r="A1632" s="9"/>
      <c r="B1632" s="9"/>
      <c r="C1632" s="9"/>
      <c r="E1632" s="85"/>
      <c r="G1632" s="84"/>
    </row>
    <row r="1633" spans="1:7" ht="14.25">
      <c r="A1633" s="9"/>
      <c r="B1633" s="9"/>
      <c r="C1633" s="9"/>
      <c r="E1633" s="85"/>
      <c r="G1633" s="84"/>
    </row>
    <row r="1634" spans="1:7" ht="14.25">
      <c r="A1634" s="9"/>
      <c r="B1634" s="9"/>
      <c r="C1634" s="9"/>
      <c r="E1634" s="85"/>
      <c r="G1634" s="84"/>
    </row>
    <row r="1635" spans="1:7" ht="14.25">
      <c r="A1635" s="9"/>
      <c r="B1635" s="9"/>
      <c r="C1635" s="9"/>
      <c r="E1635" s="85"/>
      <c r="G1635" s="84"/>
    </row>
    <row r="1636" spans="1:7" ht="14.25">
      <c r="A1636" s="9"/>
      <c r="B1636" s="9"/>
      <c r="C1636" s="9"/>
      <c r="E1636" s="85"/>
      <c r="G1636" s="84"/>
    </row>
    <row r="1637" spans="1:7" ht="14.25">
      <c r="A1637" s="9"/>
      <c r="B1637" s="9"/>
      <c r="C1637" s="9"/>
      <c r="E1637" s="85"/>
      <c r="G1637" s="84"/>
    </row>
    <row r="1638" spans="1:7" ht="14.25">
      <c r="A1638" s="9"/>
      <c r="B1638" s="9"/>
      <c r="C1638" s="9"/>
      <c r="E1638" s="85"/>
      <c r="G1638" s="84"/>
    </row>
    <row r="1639" spans="1:7" ht="14.25">
      <c r="A1639" s="9"/>
      <c r="B1639" s="9"/>
      <c r="C1639" s="9"/>
      <c r="E1639" s="85"/>
      <c r="G1639" s="84"/>
    </row>
    <row r="1640" spans="1:7" ht="14.25">
      <c r="A1640" s="9"/>
      <c r="B1640" s="9"/>
      <c r="C1640" s="9"/>
      <c r="E1640" s="85"/>
      <c r="G1640" s="84"/>
    </row>
    <row r="1641" spans="1:7" ht="14.25">
      <c r="A1641" s="9"/>
      <c r="B1641" s="9"/>
      <c r="C1641" s="9"/>
      <c r="E1641" s="85"/>
      <c r="G1641" s="84"/>
    </row>
    <row r="1642" spans="1:7" ht="14.25">
      <c r="A1642" s="9"/>
      <c r="B1642" s="9"/>
      <c r="C1642" s="9"/>
      <c r="E1642" s="85"/>
      <c r="G1642" s="84"/>
    </row>
    <row r="1643" spans="1:7" ht="14.25">
      <c r="A1643" s="9"/>
      <c r="B1643" s="9"/>
      <c r="C1643" s="9"/>
      <c r="E1643" s="85"/>
      <c r="G1643" s="84"/>
    </row>
    <row r="1644" spans="1:7" ht="14.25">
      <c r="A1644" s="9"/>
      <c r="B1644" s="9"/>
      <c r="C1644" s="9"/>
      <c r="E1644" s="85"/>
      <c r="G1644" s="84"/>
    </row>
    <row r="1645" spans="1:7" ht="14.25">
      <c r="A1645" s="9"/>
      <c r="B1645" s="9"/>
      <c r="C1645" s="9"/>
      <c r="E1645" s="85"/>
      <c r="G1645" s="84"/>
    </row>
    <row r="1646" spans="1:7" ht="14.25">
      <c r="A1646" s="9"/>
      <c r="B1646" s="9"/>
      <c r="C1646" s="9"/>
      <c r="E1646" s="85"/>
      <c r="G1646" s="84"/>
    </row>
    <row r="1647" spans="1:7" ht="14.25">
      <c r="A1647" s="9"/>
      <c r="B1647" s="9"/>
      <c r="C1647" s="9"/>
      <c r="E1647" s="85"/>
      <c r="G1647" s="84"/>
    </row>
    <row r="1648" spans="1:7" ht="14.25">
      <c r="A1648" s="9"/>
      <c r="B1648" s="9"/>
      <c r="C1648" s="9"/>
      <c r="E1648" s="85"/>
      <c r="G1648" s="84"/>
    </row>
    <row r="1649" spans="1:7" ht="14.25">
      <c r="A1649" s="9"/>
      <c r="B1649" s="9"/>
      <c r="C1649" s="9"/>
      <c r="E1649" s="85"/>
      <c r="G1649" s="84"/>
    </row>
    <row r="1650" spans="1:7" ht="14.25">
      <c r="A1650" s="9"/>
      <c r="B1650" s="9"/>
      <c r="C1650" s="9"/>
      <c r="E1650" s="85"/>
      <c r="G1650" s="84"/>
    </row>
    <row r="1651" spans="1:7" ht="14.25">
      <c r="A1651" s="9"/>
      <c r="B1651" s="9"/>
      <c r="C1651" s="9"/>
      <c r="E1651" s="85"/>
      <c r="G1651" s="84"/>
    </row>
    <row r="1652" spans="1:7" ht="14.25">
      <c r="A1652" s="9"/>
      <c r="B1652" s="9"/>
      <c r="C1652" s="9"/>
      <c r="E1652" s="85"/>
      <c r="G1652" s="84"/>
    </row>
    <row r="1653" spans="1:7" ht="14.25">
      <c r="A1653" s="9"/>
      <c r="B1653" s="9"/>
      <c r="C1653" s="9"/>
      <c r="E1653" s="85"/>
      <c r="G1653" s="84"/>
    </row>
    <row r="1654" spans="1:7" ht="14.25">
      <c r="A1654" s="9"/>
      <c r="B1654" s="9"/>
      <c r="C1654" s="9"/>
      <c r="E1654" s="85"/>
      <c r="G1654" s="84"/>
    </row>
    <row r="1655" spans="1:7" ht="14.25">
      <c r="A1655" s="9"/>
      <c r="B1655" s="9"/>
      <c r="C1655" s="9"/>
      <c r="E1655" s="85"/>
      <c r="G1655" s="84"/>
    </row>
    <row r="1656" spans="1:7" ht="14.25">
      <c r="A1656" s="9"/>
      <c r="B1656" s="9"/>
      <c r="C1656" s="9"/>
      <c r="E1656" s="85"/>
      <c r="G1656" s="84"/>
    </row>
    <row r="1657" spans="1:7" ht="14.25">
      <c r="A1657" s="9"/>
      <c r="B1657" s="9"/>
      <c r="C1657" s="9"/>
      <c r="E1657" s="85"/>
      <c r="G1657" s="84"/>
    </row>
    <row r="1658" spans="1:7" ht="14.25">
      <c r="A1658" s="9"/>
      <c r="B1658" s="9"/>
      <c r="C1658" s="9"/>
      <c r="E1658" s="85"/>
      <c r="G1658" s="84"/>
    </row>
    <row r="1659" spans="1:7" ht="14.25">
      <c r="A1659" s="9"/>
      <c r="B1659" s="9"/>
      <c r="C1659" s="9"/>
      <c r="E1659" s="85"/>
      <c r="G1659" s="84"/>
    </row>
    <row r="1660" spans="1:7" ht="14.25">
      <c r="A1660" s="9"/>
      <c r="B1660" s="9"/>
      <c r="C1660" s="9"/>
      <c r="E1660" s="85"/>
      <c r="G1660" s="84"/>
    </row>
    <row r="1661" spans="1:7" ht="14.25">
      <c r="A1661" s="9"/>
      <c r="B1661" s="9"/>
      <c r="C1661" s="9"/>
      <c r="E1661" s="85"/>
      <c r="G1661" s="84"/>
    </row>
    <row r="1662" spans="1:7" ht="14.25">
      <c r="A1662" s="9"/>
      <c r="B1662" s="9"/>
      <c r="C1662" s="9"/>
      <c r="E1662" s="85"/>
      <c r="G1662" s="84"/>
    </row>
    <row r="1663" spans="1:7" ht="14.25">
      <c r="A1663" s="9"/>
      <c r="B1663" s="9"/>
      <c r="C1663" s="9"/>
      <c r="E1663" s="85"/>
      <c r="G1663" s="84"/>
    </row>
    <row r="1664" spans="1:7" ht="14.25">
      <c r="A1664" s="9"/>
      <c r="B1664" s="9"/>
      <c r="C1664" s="9"/>
      <c r="E1664" s="85"/>
      <c r="G1664" s="84"/>
    </row>
    <row r="1665" spans="1:7" ht="14.25">
      <c r="A1665" s="9"/>
      <c r="B1665" s="9"/>
      <c r="C1665" s="9"/>
      <c r="E1665" s="85"/>
      <c r="G1665" s="84"/>
    </row>
    <row r="1666" spans="1:7" ht="14.25">
      <c r="A1666" s="9"/>
      <c r="B1666" s="9"/>
      <c r="C1666" s="9"/>
      <c r="E1666" s="85"/>
      <c r="G1666" s="84"/>
    </row>
    <row r="1667" spans="1:7" ht="14.25">
      <c r="A1667" s="9"/>
      <c r="B1667" s="9"/>
      <c r="C1667" s="9"/>
      <c r="E1667" s="85"/>
      <c r="G1667" s="84"/>
    </row>
    <row r="1668" spans="1:7" ht="14.25">
      <c r="A1668" s="9"/>
      <c r="B1668" s="9"/>
      <c r="C1668" s="9"/>
      <c r="E1668" s="85"/>
      <c r="G1668" s="84"/>
    </row>
    <row r="1669" spans="1:7" ht="14.25">
      <c r="A1669" s="9"/>
      <c r="B1669" s="9"/>
      <c r="C1669" s="9"/>
      <c r="E1669" s="85"/>
      <c r="G1669" s="84"/>
    </row>
    <row r="1670" spans="1:7" ht="14.25">
      <c r="A1670" s="9"/>
      <c r="B1670" s="9"/>
      <c r="C1670" s="9"/>
      <c r="E1670" s="85"/>
      <c r="G1670" s="84"/>
    </row>
    <row r="1671" spans="1:7" ht="14.25">
      <c r="A1671" s="9"/>
      <c r="B1671" s="9"/>
      <c r="C1671" s="9"/>
      <c r="E1671" s="85"/>
      <c r="G1671" s="84"/>
    </row>
    <row r="1672" spans="1:7" ht="14.25">
      <c r="A1672" s="9"/>
      <c r="B1672" s="9"/>
      <c r="C1672" s="9"/>
      <c r="E1672" s="85"/>
      <c r="G1672" s="84"/>
    </row>
    <row r="1673" spans="1:7" ht="14.25">
      <c r="A1673" s="9"/>
      <c r="B1673" s="9"/>
      <c r="C1673" s="9"/>
      <c r="E1673" s="85"/>
      <c r="G1673" s="84"/>
    </row>
    <row r="1674" spans="1:7" ht="14.25">
      <c r="A1674" s="9"/>
      <c r="B1674" s="9"/>
      <c r="C1674" s="9"/>
      <c r="E1674" s="85"/>
      <c r="G1674" s="84"/>
    </row>
    <row r="1675" spans="1:7" ht="14.25">
      <c r="A1675" s="9"/>
      <c r="B1675" s="9"/>
      <c r="C1675" s="9"/>
      <c r="E1675" s="85"/>
      <c r="G1675" s="84"/>
    </row>
    <row r="1676" spans="1:7" ht="14.25">
      <c r="A1676" s="9"/>
      <c r="B1676" s="9"/>
      <c r="C1676" s="9"/>
      <c r="E1676" s="85"/>
      <c r="G1676" s="84"/>
    </row>
    <row r="1677" spans="1:7" ht="14.25">
      <c r="A1677" s="9"/>
      <c r="B1677" s="9"/>
      <c r="C1677" s="9"/>
      <c r="E1677" s="85"/>
      <c r="G1677" s="84"/>
    </row>
    <row r="1678" spans="1:7" ht="14.25">
      <c r="A1678" s="9"/>
      <c r="B1678" s="9"/>
      <c r="C1678" s="9"/>
      <c r="E1678" s="85"/>
      <c r="G1678" s="84"/>
    </row>
    <row r="1679" spans="1:7" ht="14.25">
      <c r="A1679" s="9"/>
      <c r="B1679" s="9"/>
      <c r="C1679" s="9"/>
      <c r="E1679" s="85"/>
      <c r="G1679" s="84"/>
    </row>
    <row r="1680" spans="1:7" ht="14.25">
      <c r="A1680" s="9"/>
      <c r="B1680" s="9"/>
      <c r="C1680" s="9"/>
      <c r="E1680" s="85"/>
      <c r="G1680" s="84"/>
    </row>
    <row r="1681" spans="1:7" ht="14.25">
      <c r="A1681" s="9"/>
      <c r="B1681" s="9"/>
      <c r="C1681" s="9"/>
      <c r="E1681" s="85"/>
      <c r="G1681" s="84"/>
    </row>
    <row r="1682" spans="1:7" ht="14.25">
      <c r="A1682" s="9"/>
      <c r="B1682" s="9"/>
      <c r="C1682" s="9"/>
      <c r="E1682" s="85"/>
      <c r="G1682" s="84"/>
    </row>
    <row r="1683" spans="1:7" ht="14.25">
      <c r="A1683" s="9"/>
      <c r="B1683" s="9"/>
      <c r="C1683" s="9"/>
      <c r="E1683" s="85"/>
      <c r="G1683" s="84"/>
    </row>
    <row r="1684" spans="1:7" ht="14.25">
      <c r="A1684" s="9"/>
      <c r="B1684" s="9"/>
      <c r="C1684" s="9"/>
      <c r="E1684" s="85"/>
      <c r="G1684" s="84"/>
    </row>
    <row r="1685" spans="1:7" ht="14.25">
      <c r="A1685" s="9"/>
      <c r="B1685" s="9"/>
      <c r="C1685" s="9"/>
      <c r="E1685" s="85"/>
      <c r="G1685" s="84"/>
    </row>
    <row r="1686" spans="1:7" ht="14.25">
      <c r="A1686" s="9"/>
      <c r="B1686" s="9"/>
      <c r="C1686" s="9"/>
      <c r="E1686" s="85"/>
      <c r="G1686" s="84"/>
    </row>
    <row r="1687" spans="1:7" ht="14.25">
      <c r="A1687" s="9"/>
      <c r="B1687" s="9"/>
      <c r="C1687" s="9"/>
      <c r="E1687" s="85"/>
      <c r="G1687" s="84"/>
    </row>
    <row r="1688" spans="1:7" ht="14.25">
      <c r="A1688" s="9"/>
      <c r="B1688" s="9"/>
      <c r="C1688" s="9"/>
      <c r="E1688" s="85"/>
      <c r="G1688" s="84"/>
    </row>
    <row r="1689" spans="1:7" ht="14.25">
      <c r="A1689" s="9"/>
      <c r="B1689" s="9"/>
      <c r="C1689" s="9"/>
      <c r="E1689" s="85"/>
      <c r="G1689" s="84"/>
    </row>
    <row r="1690" spans="1:7" ht="14.25">
      <c r="A1690" s="9"/>
      <c r="B1690" s="9"/>
      <c r="C1690" s="9"/>
      <c r="E1690" s="85"/>
      <c r="G1690" s="84"/>
    </row>
    <row r="1691" spans="1:7" ht="14.25">
      <c r="A1691" s="9"/>
      <c r="B1691" s="9"/>
      <c r="C1691" s="9"/>
      <c r="E1691" s="85"/>
      <c r="G1691" s="84"/>
    </row>
    <row r="1692" spans="1:7" ht="14.25">
      <c r="A1692" s="9"/>
      <c r="B1692" s="9"/>
      <c r="C1692" s="9"/>
      <c r="E1692" s="85"/>
      <c r="G1692" s="84"/>
    </row>
    <row r="1693" spans="1:7" ht="14.25">
      <c r="A1693" s="9"/>
      <c r="B1693" s="9"/>
      <c r="C1693" s="9"/>
      <c r="E1693" s="85"/>
      <c r="G1693" s="84"/>
    </row>
    <row r="1694" spans="1:7" ht="14.25">
      <c r="A1694" s="9"/>
      <c r="B1694" s="9"/>
      <c r="C1694" s="9"/>
      <c r="E1694" s="85"/>
      <c r="G1694" s="84"/>
    </row>
    <row r="1695" spans="1:7" ht="14.25">
      <c r="A1695" s="9"/>
      <c r="B1695" s="9"/>
      <c r="C1695" s="9"/>
      <c r="E1695" s="85"/>
      <c r="G1695" s="84"/>
    </row>
    <row r="1696" spans="1:7" ht="14.25">
      <c r="A1696" s="9"/>
      <c r="B1696" s="9"/>
      <c r="C1696" s="9"/>
      <c r="E1696" s="85"/>
      <c r="G1696" s="84"/>
    </row>
    <row r="1697" spans="1:7" ht="14.25">
      <c r="A1697" s="9"/>
      <c r="B1697" s="9"/>
      <c r="C1697" s="9"/>
      <c r="E1697" s="85"/>
      <c r="G1697" s="84"/>
    </row>
    <row r="1698" spans="1:7" ht="14.25">
      <c r="A1698" s="9"/>
      <c r="B1698" s="9"/>
      <c r="C1698" s="9"/>
      <c r="E1698" s="85"/>
      <c r="G1698" s="84"/>
    </row>
    <row r="1699" spans="1:7" ht="14.25">
      <c r="A1699" s="9"/>
      <c r="B1699" s="9"/>
      <c r="C1699" s="9"/>
      <c r="E1699" s="85"/>
      <c r="G1699" s="84"/>
    </row>
    <row r="1700" spans="1:7" ht="14.25">
      <c r="A1700" s="9"/>
      <c r="B1700" s="9"/>
      <c r="C1700" s="9"/>
      <c r="E1700" s="85"/>
      <c r="G1700" s="84"/>
    </row>
    <row r="1701" spans="1:7" ht="14.25">
      <c r="A1701" s="9"/>
      <c r="B1701" s="9"/>
      <c r="C1701" s="9"/>
      <c r="E1701" s="85"/>
      <c r="G1701" s="84"/>
    </row>
    <row r="1702" spans="1:7" ht="14.25">
      <c r="A1702" s="9"/>
      <c r="B1702" s="9"/>
      <c r="C1702" s="9"/>
      <c r="E1702" s="85"/>
      <c r="G1702" s="84"/>
    </row>
    <row r="1703" spans="1:7" ht="14.25">
      <c r="A1703" s="9"/>
      <c r="B1703" s="9"/>
      <c r="C1703" s="9"/>
      <c r="E1703" s="85"/>
      <c r="G1703" s="84"/>
    </row>
    <row r="1704" spans="1:7" ht="14.25">
      <c r="A1704" s="9"/>
      <c r="B1704" s="9"/>
      <c r="C1704" s="9"/>
      <c r="E1704" s="85"/>
      <c r="G1704" s="84"/>
    </row>
    <row r="1705" spans="1:7" ht="14.25">
      <c r="A1705" s="9"/>
      <c r="B1705" s="9"/>
      <c r="C1705" s="9"/>
      <c r="E1705" s="85"/>
      <c r="G1705" s="84"/>
    </row>
    <row r="1706" spans="1:7" ht="14.25">
      <c r="A1706" s="9"/>
      <c r="B1706" s="9"/>
      <c r="C1706" s="9"/>
      <c r="E1706" s="85"/>
      <c r="G1706" s="84"/>
    </row>
    <row r="1707" spans="1:7" ht="14.25">
      <c r="A1707" s="9"/>
      <c r="B1707" s="9"/>
      <c r="C1707" s="9"/>
      <c r="E1707" s="85"/>
      <c r="G1707" s="84"/>
    </row>
    <row r="1708" spans="1:7" ht="14.25">
      <c r="A1708" s="9"/>
      <c r="B1708" s="9"/>
      <c r="C1708" s="9"/>
      <c r="E1708" s="85"/>
      <c r="G1708" s="84"/>
    </row>
    <row r="1709" spans="1:7" ht="14.25">
      <c r="A1709" s="9"/>
      <c r="B1709" s="9"/>
      <c r="C1709" s="9"/>
      <c r="E1709" s="85"/>
      <c r="G1709" s="84"/>
    </row>
    <row r="1710" spans="1:7" ht="14.25">
      <c r="A1710" s="9"/>
      <c r="B1710" s="9"/>
      <c r="C1710" s="9"/>
      <c r="E1710" s="85"/>
      <c r="G1710" s="84"/>
    </row>
    <row r="1711" spans="1:7" ht="14.25">
      <c r="A1711" s="9"/>
      <c r="B1711" s="9"/>
      <c r="C1711" s="9"/>
      <c r="E1711" s="85"/>
      <c r="G1711" s="84"/>
    </row>
    <row r="1712" spans="1:7" ht="14.25">
      <c r="A1712" s="9"/>
      <c r="B1712" s="9"/>
      <c r="C1712" s="9"/>
      <c r="E1712" s="85"/>
      <c r="G1712" s="84"/>
    </row>
    <row r="1713" spans="1:7" ht="14.25">
      <c r="A1713" s="9"/>
      <c r="B1713" s="9"/>
      <c r="C1713" s="9"/>
      <c r="E1713" s="85"/>
      <c r="G1713" s="84"/>
    </row>
    <row r="1714" spans="1:7" ht="14.25">
      <c r="A1714" s="9"/>
      <c r="B1714" s="9"/>
      <c r="C1714" s="9"/>
      <c r="E1714" s="85"/>
      <c r="G1714" s="84"/>
    </row>
    <row r="1715" spans="1:7" ht="14.25">
      <c r="A1715" s="9"/>
      <c r="B1715" s="9"/>
      <c r="C1715" s="9"/>
      <c r="E1715" s="85"/>
      <c r="G1715" s="84"/>
    </row>
    <row r="1716" spans="1:7" ht="14.25">
      <c r="A1716" s="9"/>
      <c r="B1716" s="9"/>
      <c r="C1716" s="9"/>
      <c r="E1716" s="85"/>
      <c r="G1716" s="84"/>
    </row>
    <row r="1717" spans="1:7" ht="14.25">
      <c r="A1717" s="9"/>
      <c r="B1717" s="9"/>
      <c r="C1717" s="9"/>
      <c r="E1717" s="85"/>
      <c r="G1717" s="84"/>
    </row>
    <row r="1718" spans="1:7" ht="14.25">
      <c r="A1718" s="9"/>
      <c r="B1718" s="9"/>
      <c r="C1718" s="9"/>
      <c r="E1718" s="85"/>
      <c r="G1718" s="84"/>
    </row>
    <row r="1719" spans="1:7" ht="14.25">
      <c r="A1719" s="9"/>
      <c r="B1719" s="9"/>
      <c r="C1719" s="9"/>
      <c r="E1719" s="85"/>
      <c r="G1719" s="84"/>
    </row>
    <row r="1720" spans="1:7" ht="14.25">
      <c r="A1720" s="9"/>
      <c r="B1720" s="9"/>
      <c r="C1720" s="9"/>
      <c r="E1720" s="85"/>
      <c r="G1720" s="84"/>
    </row>
    <row r="1721" spans="1:7" ht="14.25">
      <c r="A1721" s="9"/>
      <c r="B1721" s="9"/>
      <c r="C1721" s="9"/>
      <c r="E1721" s="85"/>
      <c r="G1721" s="84"/>
    </row>
    <row r="1722" spans="1:7" ht="14.25">
      <c r="A1722" s="9"/>
      <c r="B1722" s="9"/>
      <c r="C1722" s="9"/>
      <c r="E1722" s="85"/>
      <c r="G1722" s="84"/>
    </row>
    <row r="1723" spans="1:7" ht="14.25">
      <c r="A1723" s="9"/>
      <c r="B1723" s="9"/>
      <c r="C1723" s="9"/>
      <c r="E1723" s="85"/>
      <c r="G1723" s="84"/>
    </row>
    <row r="1724" spans="1:7" ht="14.25">
      <c r="A1724" s="9"/>
      <c r="B1724" s="9"/>
      <c r="C1724" s="9"/>
      <c r="E1724" s="85"/>
      <c r="G1724" s="84"/>
    </row>
    <row r="1725" spans="1:7" ht="14.25">
      <c r="A1725" s="9"/>
      <c r="B1725" s="9"/>
      <c r="C1725" s="9"/>
      <c r="E1725" s="85"/>
      <c r="G1725" s="84"/>
    </row>
    <row r="1726" spans="1:7" ht="14.25">
      <c r="A1726" s="9"/>
      <c r="B1726" s="9"/>
      <c r="C1726" s="9"/>
      <c r="E1726" s="85"/>
      <c r="G1726" s="84"/>
    </row>
    <row r="1727" spans="1:7" ht="14.25">
      <c r="A1727" s="9"/>
      <c r="B1727" s="9"/>
      <c r="C1727" s="9"/>
      <c r="E1727" s="85"/>
      <c r="G1727" s="84"/>
    </row>
    <row r="1728" spans="1:7" ht="14.25">
      <c r="A1728" s="9"/>
      <c r="B1728" s="9"/>
      <c r="C1728" s="9"/>
      <c r="E1728" s="85"/>
      <c r="G1728" s="84"/>
    </row>
    <row r="1729" spans="1:7" ht="14.25">
      <c r="A1729" s="9"/>
      <c r="B1729" s="9"/>
      <c r="C1729" s="9"/>
      <c r="E1729" s="85"/>
      <c r="G1729" s="84"/>
    </row>
    <row r="1730" spans="1:7" ht="14.25">
      <c r="A1730" s="9"/>
      <c r="B1730" s="9"/>
      <c r="C1730" s="9"/>
      <c r="E1730" s="85"/>
      <c r="G1730" s="84"/>
    </row>
    <row r="1731" spans="1:7" ht="14.25">
      <c r="A1731" s="9"/>
      <c r="B1731" s="9"/>
      <c r="C1731" s="9"/>
      <c r="E1731" s="85"/>
      <c r="G1731" s="84"/>
    </row>
    <row r="1732" spans="1:7" ht="14.25">
      <c r="A1732" s="9"/>
      <c r="B1732" s="9"/>
      <c r="C1732" s="9"/>
      <c r="E1732" s="85"/>
      <c r="G1732" s="84"/>
    </row>
    <row r="1733" spans="1:7" ht="14.25">
      <c r="A1733" s="9"/>
      <c r="B1733" s="9"/>
      <c r="C1733" s="9"/>
      <c r="E1733" s="85"/>
      <c r="G1733" s="84"/>
    </row>
    <row r="1734" spans="1:7" ht="14.25">
      <c r="A1734" s="9"/>
      <c r="B1734" s="9"/>
      <c r="C1734" s="9"/>
      <c r="E1734" s="85"/>
      <c r="G1734" s="84"/>
    </row>
    <row r="1735" spans="1:7" ht="14.25">
      <c r="A1735" s="9"/>
      <c r="B1735" s="9"/>
      <c r="C1735" s="9"/>
      <c r="E1735" s="85"/>
      <c r="G1735" s="84"/>
    </row>
    <row r="1736" spans="1:7" ht="14.25">
      <c r="A1736" s="9"/>
      <c r="B1736" s="9"/>
      <c r="C1736" s="9"/>
      <c r="E1736" s="85"/>
      <c r="G1736" s="84"/>
    </row>
    <row r="1737" spans="1:7" ht="14.25">
      <c r="A1737" s="9"/>
      <c r="B1737" s="9"/>
      <c r="C1737" s="9"/>
      <c r="E1737" s="85"/>
      <c r="G1737" s="84"/>
    </row>
    <row r="1738" spans="1:7" ht="14.25">
      <c r="A1738" s="9"/>
      <c r="B1738" s="9"/>
      <c r="C1738" s="9"/>
      <c r="E1738" s="85"/>
      <c r="G1738" s="84"/>
    </row>
    <row r="1739" spans="1:7" ht="14.25">
      <c r="A1739" s="9"/>
      <c r="B1739" s="9"/>
      <c r="C1739" s="9"/>
      <c r="E1739" s="85"/>
      <c r="G1739" s="84"/>
    </row>
    <row r="1740" spans="1:7" ht="14.25">
      <c r="A1740" s="9"/>
      <c r="B1740" s="9"/>
      <c r="C1740" s="9"/>
      <c r="E1740" s="85"/>
      <c r="G1740" s="84"/>
    </row>
    <row r="1741" spans="1:7" ht="14.25">
      <c r="A1741" s="9"/>
      <c r="B1741" s="9"/>
      <c r="C1741" s="9"/>
      <c r="E1741" s="85"/>
      <c r="G1741" s="84"/>
    </row>
    <row r="1742" spans="1:7" ht="14.25">
      <c r="A1742" s="9"/>
      <c r="B1742" s="9"/>
      <c r="C1742" s="9"/>
      <c r="E1742" s="85"/>
      <c r="G1742" s="84"/>
    </row>
    <row r="1743" spans="1:7" ht="14.25">
      <c r="A1743" s="9"/>
      <c r="B1743" s="9"/>
      <c r="C1743" s="9"/>
      <c r="E1743" s="85"/>
      <c r="G1743" s="84"/>
    </row>
    <row r="1744" spans="1:7" ht="14.25">
      <c r="A1744" s="9"/>
      <c r="B1744" s="9"/>
      <c r="C1744" s="9"/>
      <c r="E1744" s="85"/>
      <c r="G1744" s="84"/>
    </row>
    <row r="1745" spans="1:7" ht="14.25">
      <c r="A1745" s="9"/>
      <c r="B1745" s="9"/>
      <c r="C1745" s="9"/>
      <c r="E1745" s="85"/>
      <c r="G1745" s="84"/>
    </row>
    <row r="1746" spans="1:7" ht="14.25">
      <c r="A1746" s="9"/>
      <c r="B1746" s="9"/>
      <c r="C1746" s="9"/>
      <c r="E1746" s="85"/>
      <c r="G1746" s="84"/>
    </row>
    <row r="1747" spans="1:7" ht="14.25">
      <c r="A1747" s="9"/>
      <c r="B1747" s="9"/>
      <c r="C1747" s="9"/>
      <c r="E1747" s="85"/>
      <c r="G1747" s="84"/>
    </row>
    <row r="1748" spans="1:7" ht="14.25">
      <c r="A1748" s="9"/>
      <c r="B1748" s="9"/>
      <c r="C1748" s="9"/>
      <c r="E1748" s="85"/>
      <c r="G1748" s="84"/>
    </row>
    <row r="1749" spans="1:7" ht="14.25">
      <c r="A1749" s="9"/>
      <c r="B1749" s="9"/>
      <c r="C1749" s="9"/>
      <c r="E1749" s="85"/>
      <c r="G1749" s="84"/>
    </row>
    <row r="1750" spans="1:7" ht="14.25">
      <c r="A1750" s="9"/>
      <c r="B1750" s="9"/>
      <c r="C1750" s="9"/>
      <c r="E1750" s="85"/>
      <c r="G1750" s="84"/>
    </row>
    <row r="1751" spans="1:7" ht="14.25">
      <c r="A1751" s="9"/>
      <c r="B1751" s="9"/>
      <c r="C1751" s="9"/>
      <c r="E1751" s="85"/>
      <c r="G1751" s="84"/>
    </row>
    <row r="1752" spans="1:7" ht="14.25">
      <c r="A1752" s="9"/>
      <c r="B1752" s="9"/>
      <c r="C1752" s="9"/>
      <c r="E1752" s="85"/>
      <c r="G1752" s="84"/>
    </row>
    <row r="1753" spans="1:7" ht="14.25">
      <c r="A1753" s="9"/>
      <c r="B1753" s="9"/>
      <c r="C1753" s="9"/>
      <c r="E1753" s="85"/>
      <c r="G1753" s="84"/>
    </row>
    <row r="1754" spans="1:7" ht="14.25">
      <c r="A1754" s="9"/>
      <c r="B1754" s="9"/>
      <c r="C1754" s="9"/>
      <c r="E1754" s="85"/>
      <c r="G1754" s="84"/>
    </row>
    <row r="1755" spans="1:7" ht="14.25">
      <c r="A1755" s="9"/>
      <c r="B1755" s="9"/>
      <c r="C1755" s="9"/>
      <c r="E1755" s="85"/>
      <c r="G1755" s="84"/>
    </row>
    <row r="1756" spans="1:7" ht="14.25">
      <c r="A1756" s="9"/>
      <c r="B1756" s="9"/>
      <c r="C1756" s="9"/>
      <c r="E1756" s="85"/>
      <c r="G1756" s="84"/>
    </row>
    <row r="1757" spans="1:7" ht="14.25">
      <c r="A1757" s="9"/>
      <c r="B1757" s="9"/>
      <c r="C1757" s="9"/>
      <c r="E1757" s="85"/>
      <c r="G1757" s="84"/>
    </row>
    <row r="1758" spans="1:7" ht="14.25">
      <c r="A1758" s="9"/>
      <c r="B1758" s="9"/>
      <c r="C1758" s="9"/>
      <c r="E1758" s="85"/>
      <c r="G1758" s="84"/>
    </row>
    <row r="1759" spans="1:7" ht="14.25">
      <c r="A1759" s="9"/>
      <c r="B1759" s="9"/>
      <c r="C1759" s="9"/>
      <c r="E1759" s="85"/>
      <c r="G1759" s="84"/>
    </row>
    <row r="1760" spans="1:7" ht="14.25">
      <c r="A1760" s="9"/>
      <c r="B1760" s="9"/>
      <c r="C1760" s="9"/>
      <c r="E1760" s="85"/>
      <c r="G1760" s="84"/>
    </row>
    <row r="1761" spans="1:7" ht="14.25">
      <c r="A1761" s="9"/>
      <c r="B1761" s="9"/>
      <c r="C1761" s="9"/>
      <c r="E1761" s="85"/>
      <c r="G1761" s="84"/>
    </row>
    <row r="1762" spans="1:7" ht="14.25">
      <c r="A1762" s="9"/>
      <c r="B1762" s="9"/>
      <c r="C1762" s="9"/>
      <c r="E1762" s="85"/>
      <c r="G1762" s="84"/>
    </row>
    <row r="1763" spans="1:7" ht="14.25">
      <c r="A1763" s="9"/>
      <c r="B1763" s="9"/>
      <c r="C1763" s="9"/>
      <c r="E1763" s="85"/>
      <c r="G1763" s="84"/>
    </row>
    <row r="1764" spans="1:7" ht="14.25">
      <c r="A1764" s="9"/>
      <c r="B1764" s="9"/>
      <c r="C1764" s="9"/>
      <c r="E1764" s="85"/>
      <c r="G1764" s="84"/>
    </row>
    <row r="1765" spans="1:7" ht="14.25">
      <c r="A1765" s="9"/>
      <c r="B1765" s="9"/>
      <c r="C1765" s="9"/>
      <c r="E1765" s="85"/>
      <c r="G1765" s="84"/>
    </row>
    <row r="1766" spans="1:7" ht="14.25">
      <c r="A1766" s="9"/>
      <c r="B1766" s="9"/>
      <c r="C1766" s="9"/>
      <c r="E1766" s="85"/>
      <c r="G1766" s="84"/>
    </row>
    <row r="1767" spans="1:7" ht="14.25">
      <c r="A1767" s="9"/>
      <c r="B1767" s="9"/>
      <c r="C1767" s="9"/>
      <c r="E1767" s="85"/>
      <c r="G1767" s="84"/>
    </row>
    <row r="1768" spans="1:7" ht="14.25">
      <c r="A1768" s="9"/>
      <c r="B1768" s="9"/>
      <c r="C1768" s="9"/>
      <c r="E1768" s="85"/>
      <c r="G1768" s="84"/>
    </row>
    <row r="1769" spans="1:7" ht="14.25">
      <c r="A1769" s="9"/>
      <c r="B1769" s="9"/>
      <c r="C1769" s="9"/>
      <c r="E1769" s="85"/>
      <c r="G1769" s="84"/>
    </row>
    <row r="1770" spans="1:7" ht="14.25">
      <c r="A1770" s="9"/>
      <c r="B1770" s="9"/>
      <c r="C1770" s="9"/>
      <c r="E1770" s="85"/>
      <c r="G1770" s="84"/>
    </row>
    <row r="1771" spans="1:7" ht="14.25">
      <c r="A1771" s="9"/>
      <c r="B1771" s="9"/>
      <c r="C1771" s="9"/>
      <c r="E1771" s="85"/>
      <c r="G1771" s="84"/>
    </row>
    <row r="1772" spans="1:7" ht="14.25">
      <c r="A1772" s="9"/>
      <c r="B1772" s="9"/>
      <c r="C1772" s="9"/>
      <c r="E1772" s="85"/>
      <c r="G1772" s="84"/>
    </row>
    <row r="1773" spans="1:7" ht="14.25">
      <c r="A1773" s="9"/>
      <c r="B1773" s="9"/>
      <c r="C1773" s="9"/>
      <c r="E1773" s="85"/>
      <c r="G1773" s="84"/>
    </row>
    <row r="1774" spans="1:7" ht="14.25">
      <c r="A1774" s="9"/>
      <c r="B1774" s="9"/>
      <c r="C1774" s="9"/>
      <c r="E1774" s="85"/>
      <c r="G1774" s="84"/>
    </row>
    <row r="1775" spans="1:7" ht="14.25">
      <c r="A1775" s="9"/>
      <c r="B1775" s="9"/>
      <c r="C1775" s="9"/>
      <c r="E1775" s="85"/>
      <c r="G1775" s="84"/>
    </row>
    <row r="1776" spans="1:7" ht="14.25">
      <c r="A1776" s="9"/>
      <c r="B1776" s="9"/>
      <c r="C1776" s="9"/>
      <c r="E1776" s="85"/>
      <c r="G1776" s="84"/>
    </row>
    <row r="1777" spans="1:7" ht="14.25">
      <c r="A1777" s="9"/>
      <c r="B1777" s="9"/>
      <c r="C1777" s="9"/>
      <c r="E1777" s="85"/>
      <c r="G1777" s="84"/>
    </row>
    <row r="1778" spans="1:7" ht="14.25">
      <c r="A1778" s="9"/>
      <c r="B1778" s="9"/>
      <c r="C1778" s="9"/>
      <c r="E1778" s="85"/>
      <c r="G1778" s="84"/>
    </row>
    <row r="1779" spans="1:7" ht="14.25">
      <c r="A1779" s="9"/>
      <c r="B1779" s="9"/>
      <c r="C1779" s="9"/>
      <c r="E1779" s="85"/>
      <c r="G1779" s="84"/>
    </row>
    <row r="1780" spans="1:7" ht="14.25">
      <c r="A1780" s="9"/>
      <c r="B1780" s="9"/>
      <c r="C1780" s="9"/>
      <c r="E1780" s="85"/>
      <c r="G1780" s="84"/>
    </row>
    <row r="1781" spans="1:7" ht="14.25">
      <c r="A1781" s="9"/>
      <c r="B1781" s="9"/>
      <c r="C1781" s="9"/>
      <c r="E1781" s="85"/>
      <c r="G1781" s="84"/>
    </row>
    <row r="1782" spans="1:7" ht="14.25">
      <c r="A1782" s="9"/>
      <c r="B1782" s="9"/>
      <c r="C1782" s="9"/>
      <c r="E1782" s="85"/>
      <c r="G1782" s="84"/>
    </row>
    <row r="1783" spans="1:7" ht="14.25">
      <c r="A1783" s="9"/>
      <c r="B1783" s="9"/>
      <c r="C1783" s="9"/>
      <c r="E1783" s="85"/>
      <c r="G1783" s="84"/>
    </row>
    <row r="1784" spans="1:7" ht="14.25">
      <c r="A1784" s="9"/>
      <c r="B1784" s="9"/>
      <c r="C1784" s="9"/>
      <c r="E1784" s="85"/>
      <c r="G1784" s="84"/>
    </row>
    <row r="1785" spans="1:7" ht="14.25">
      <c r="A1785" s="9"/>
      <c r="B1785" s="9"/>
      <c r="C1785" s="9"/>
      <c r="E1785" s="85"/>
      <c r="G1785" s="84"/>
    </row>
    <row r="1786" spans="1:7" ht="14.25">
      <c r="A1786" s="9"/>
      <c r="B1786" s="9"/>
      <c r="C1786" s="9"/>
      <c r="E1786" s="85"/>
      <c r="G1786" s="84"/>
    </row>
    <row r="1787" spans="1:7" ht="14.25">
      <c r="A1787" s="9"/>
      <c r="B1787" s="9"/>
      <c r="C1787" s="9"/>
      <c r="E1787" s="85"/>
      <c r="G1787" s="84"/>
    </row>
    <row r="1788" spans="1:7" ht="14.25">
      <c r="A1788" s="9"/>
      <c r="B1788" s="9"/>
      <c r="C1788" s="9"/>
      <c r="E1788" s="85"/>
      <c r="G1788" s="84"/>
    </row>
    <row r="1789" spans="1:7" ht="14.25">
      <c r="A1789" s="9"/>
      <c r="B1789" s="9"/>
      <c r="C1789" s="9"/>
      <c r="E1789" s="85"/>
      <c r="G1789" s="84"/>
    </row>
    <row r="1790" spans="1:7" ht="14.25">
      <c r="A1790" s="9"/>
      <c r="B1790" s="9"/>
      <c r="C1790" s="9"/>
      <c r="E1790" s="85"/>
      <c r="G1790" s="84"/>
    </row>
    <row r="1791" spans="1:7" ht="14.25">
      <c r="A1791" s="9"/>
      <c r="B1791" s="9"/>
      <c r="C1791" s="9"/>
      <c r="E1791" s="85"/>
      <c r="G1791" s="84"/>
    </row>
    <row r="1792" spans="1:7" ht="14.25">
      <c r="A1792" s="9"/>
      <c r="B1792" s="9"/>
      <c r="C1792" s="9"/>
      <c r="E1792" s="85"/>
      <c r="G1792" s="84"/>
    </row>
    <row r="1793" spans="1:7" ht="14.25">
      <c r="A1793" s="9"/>
      <c r="B1793" s="9"/>
      <c r="C1793" s="9"/>
      <c r="E1793" s="85"/>
      <c r="G1793" s="84"/>
    </row>
    <row r="1794" spans="1:7" ht="14.25">
      <c r="A1794" s="9"/>
      <c r="B1794" s="9"/>
      <c r="C1794" s="9"/>
      <c r="E1794" s="85"/>
      <c r="G1794" s="84"/>
    </row>
    <row r="1795" spans="1:7" ht="14.25">
      <c r="A1795" s="9"/>
      <c r="B1795" s="9"/>
      <c r="C1795" s="9"/>
      <c r="E1795" s="85"/>
      <c r="G1795" s="84"/>
    </row>
    <row r="1796" spans="1:7" ht="14.25">
      <c r="A1796" s="9"/>
      <c r="B1796" s="9"/>
      <c r="C1796" s="9"/>
      <c r="E1796" s="85"/>
      <c r="G1796" s="84"/>
    </row>
    <row r="1797" spans="1:7" ht="14.25">
      <c r="A1797" s="9"/>
      <c r="B1797" s="9"/>
      <c r="C1797" s="9"/>
      <c r="E1797" s="85"/>
      <c r="G1797" s="84"/>
    </row>
    <row r="1798" spans="1:7" ht="14.25">
      <c r="A1798" s="9"/>
      <c r="B1798" s="9"/>
      <c r="C1798" s="9"/>
      <c r="E1798" s="85"/>
      <c r="G1798" s="84"/>
    </row>
    <row r="1799" spans="1:7" ht="14.25">
      <c r="A1799" s="9"/>
      <c r="B1799" s="9"/>
      <c r="C1799" s="9"/>
      <c r="E1799" s="85"/>
      <c r="G1799" s="84"/>
    </row>
    <row r="1800" spans="1:7" ht="14.25">
      <c r="A1800" s="9"/>
      <c r="B1800" s="9"/>
      <c r="C1800" s="9"/>
      <c r="E1800" s="85"/>
      <c r="G1800" s="84"/>
    </row>
    <row r="1801" spans="1:7" ht="14.25">
      <c r="A1801" s="9"/>
      <c r="B1801" s="9"/>
      <c r="C1801" s="9"/>
      <c r="E1801" s="85"/>
      <c r="G1801" s="84"/>
    </row>
    <row r="1802" spans="1:7" ht="14.25">
      <c r="A1802" s="9"/>
      <c r="B1802" s="9"/>
      <c r="C1802" s="9"/>
      <c r="E1802" s="85"/>
      <c r="G1802" s="84"/>
    </row>
    <row r="1803" spans="1:7" ht="14.25">
      <c r="A1803" s="9"/>
      <c r="B1803" s="9"/>
      <c r="C1803" s="9"/>
      <c r="E1803" s="85"/>
      <c r="G1803" s="84"/>
    </row>
    <row r="1804" spans="1:7" ht="14.25">
      <c r="A1804" s="9"/>
      <c r="B1804" s="9"/>
      <c r="C1804" s="9"/>
      <c r="E1804" s="85"/>
      <c r="G1804" s="84"/>
    </row>
    <row r="1805" spans="1:7" ht="14.25">
      <c r="A1805" s="9"/>
      <c r="B1805" s="9"/>
      <c r="C1805" s="9"/>
      <c r="E1805" s="85"/>
      <c r="G1805" s="84"/>
    </row>
    <row r="1806" spans="1:7" ht="14.25">
      <c r="A1806" s="9"/>
      <c r="B1806" s="9"/>
      <c r="C1806" s="9"/>
      <c r="E1806" s="85"/>
      <c r="G1806" s="84"/>
    </row>
    <row r="1807" spans="1:7" ht="14.25">
      <c r="A1807" s="9"/>
      <c r="B1807" s="9"/>
      <c r="C1807" s="9"/>
      <c r="E1807" s="85"/>
      <c r="G1807" s="84"/>
    </row>
    <row r="1808" spans="1:7" ht="14.25">
      <c r="A1808" s="9"/>
      <c r="B1808" s="9"/>
      <c r="C1808" s="9"/>
      <c r="E1808" s="85"/>
      <c r="G1808" s="84"/>
    </row>
    <row r="1809" spans="1:7" ht="14.25">
      <c r="A1809" s="9"/>
      <c r="B1809" s="9"/>
      <c r="C1809" s="9"/>
      <c r="E1809" s="85"/>
      <c r="G1809" s="84"/>
    </row>
    <row r="1810" spans="1:7" ht="14.25">
      <c r="A1810" s="9"/>
      <c r="B1810" s="9"/>
      <c r="C1810" s="9"/>
      <c r="E1810" s="85"/>
      <c r="G1810" s="84"/>
    </row>
    <row r="1811" spans="1:7" ht="14.25">
      <c r="A1811" s="9"/>
      <c r="B1811" s="9"/>
      <c r="C1811" s="9"/>
      <c r="E1811" s="85"/>
      <c r="G1811" s="84"/>
    </row>
    <row r="1812" spans="1:7" ht="14.25">
      <c r="A1812" s="9"/>
      <c r="B1812" s="9"/>
      <c r="C1812" s="9"/>
      <c r="E1812" s="85"/>
      <c r="G1812" s="84"/>
    </row>
    <row r="1813" spans="1:7" ht="14.25">
      <c r="A1813" s="9"/>
      <c r="B1813" s="9"/>
      <c r="C1813" s="9"/>
      <c r="E1813" s="85"/>
      <c r="G1813" s="84"/>
    </row>
    <row r="1814" spans="1:7" ht="14.25">
      <c r="A1814" s="9"/>
      <c r="B1814" s="9"/>
      <c r="C1814" s="9"/>
      <c r="E1814" s="85"/>
      <c r="G1814" s="84"/>
    </row>
    <row r="1815" spans="1:7" ht="14.25">
      <c r="A1815" s="9"/>
      <c r="B1815" s="9"/>
      <c r="C1815" s="9"/>
      <c r="E1815" s="85"/>
      <c r="G1815" s="84"/>
    </row>
    <row r="1816" spans="1:7" ht="14.25">
      <c r="A1816" s="9"/>
      <c r="B1816" s="9"/>
      <c r="C1816" s="9"/>
      <c r="E1816" s="85"/>
      <c r="G1816" s="84"/>
    </row>
    <row r="1817" spans="1:7" ht="14.25">
      <c r="A1817" s="9"/>
      <c r="B1817" s="9"/>
      <c r="C1817" s="9"/>
      <c r="E1817" s="85"/>
      <c r="G1817" s="84"/>
    </row>
    <row r="1818" spans="1:7" ht="14.25">
      <c r="A1818" s="9"/>
      <c r="B1818" s="9"/>
      <c r="C1818" s="9"/>
      <c r="E1818" s="85"/>
      <c r="G1818" s="84"/>
    </row>
    <row r="1819" spans="1:7" ht="14.25">
      <c r="A1819" s="9"/>
      <c r="B1819" s="9"/>
      <c r="C1819" s="9"/>
      <c r="E1819" s="85"/>
      <c r="G1819" s="84"/>
    </row>
    <row r="1820" spans="1:7" ht="14.25">
      <c r="A1820" s="9"/>
      <c r="B1820" s="9"/>
      <c r="C1820" s="9"/>
      <c r="E1820" s="85"/>
      <c r="G1820" s="84"/>
    </row>
    <row r="1821" spans="1:7" ht="14.25">
      <c r="A1821" s="9"/>
      <c r="B1821" s="9"/>
      <c r="C1821" s="9"/>
      <c r="E1821" s="85"/>
      <c r="G1821" s="84"/>
    </row>
    <row r="1822" spans="1:7" ht="14.25">
      <c r="A1822" s="9"/>
      <c r="B1822" s="9"/>
      <c r="C1822" s="9"/>
      <c r="E1822" s="85"/>
      <c r="G1822" s="84"/>
    </row>
    <row r="1823" spans="1:7" ht="14.25">
      <c r="A1823" s="9"/>
      <c r="B1823" s="9"/>
      <c r="C1823" s="9"/>
      <c r="E1823" s="85"/>
      <c r="G1823" s="84"/>
    </row>
    <row r="1824" spans="1:7" ht="14.25">
      <c r="A1824" s="9"/>
      <c r="B1824" s="9"/>
      <c r="C1824" s="9"/>
      <c r="E1824" s="85"/>
      <c r="G1824" s="84"/>
    </row>
    <row r="1825" spans="1:7" ht="14.25">
      <c r="A1825" s="9"/>
      <c r="B1825" s="9"/>
      <c r="C1825" s="9"/>
      <c r="E1825" s="85"/>
      <c r="G1825" s="84"/>
    </row>
    <row r="1826" spans="1:7" ht="14.25">
      <c r="A1826" s="9"/>
      <c r="B1826" s="9"/>
      <c r="C1826" s="9"/>
      <c r="E1826" s="85"/>
      <c r="G1826" s="84"/>
    </row>
    <row r="1827" spans="1:7" ht="14.25">
      <c r="A1827" s="9"/>
      <c r="B1827" s="9"/>
      <c r="C1827" s="9"/>
      <c r="E1827" s="85"/>
      <c r="G1827" s="84"/>
    </row>
    <row r="1828" spans="1:7" ht="14.25">
      <c r="A1828" s="9"/>
      <c r="B1828" s="9"/>
      <c r="C1828" s="9"/>
      <c r="E1828" s="85"/>
      <c r="G1828" s="84"/>
    </row>
    <row r="1829" spans="1:7" ht="14.25">
      <c r="A1829" s="9"/>
      <c r="B1829" s="9"/>
      <c r="C1829" s="9"/>
      <c r="E1829" s="85"/>
      <c r="G1829" s="84"/>
    </row>
    <row r="1830" spans="1:7" ht="14.25">
      <c r="A1830" s="9"/>
      <c r="B1830" s="9"/>
      <c r="C1830" s="9"/>
      <c r="E1830" s="85"/>
      <c r="G1830" s="84"/>
    </row>
    <row r="1831" spans="1:7" ht="14.25">
      <c r="A1831" s="9"/>
      <c r="B1831" s="9"/>
      <c r="C1831" s="9"/>
      <c r="E1831" s="85"/>
      <c r="G1831" s="84"/>
    </row>
    <row r="1832" spans="1:7" ht="14.25">
      <c r="A1832" s="9"/>
      <c r="B1832" s="9"/>
      <c r="C1832" s="9"/>
      <c r="E1832" s="85"/>
      <c r="G1832" s="84"/>
    </row>
    <row r="1833" spans="1:7" ht="14.25">
      <c r="A1833" s="9"/>
      <c r="B1833" s="9"/>
      <c r="C1833" s="9"/>
      <c r="E1833" s="85"/>
      <c r="G1833" s="84"/>
    </row>
    <row r="1834" spans="1:7" ht="14.25">
      <c r="A1834" s="9"/>
      <c r="B1834" s="9"/>
      <c r="C1834" s="9"/>
      <c r="E1834" s="85"/>
      <c r="G1834" s="84"/>
    </row>
    <row r="1835" spans="1:7" ht="14.25">
      <c r="A1835" s="9"/>
      <c r="B1835" s="9"/>
      <c r="C1835" s="9"/>
      <c r="E1835" s="85"/>
      <c r="G1835" s="84"/>
    </row>
    <row r="1836" spans="1:7" ht="14.25">
      <c r="A1836" s="9"/>
      <c r="B1836" s="9"/>
      <c r="C1836" s="9"/>
      <c r="E1836" s="85"/>
      <c r="G1836" s="84"/>
    </row>
    <row r="1837" spans="1:7" ht="14.25">
      <c r="A1837" s="9"/>
      <c r="B1837" s="9"/>
      <c r="C1837" s="9"/>
      <c r="E1837" s="85"/>
      <c r="G1837" s="84"/>
    </row>
    <row r="1838" spans="1:7" ht="14.25">
      <c r="A1838" s="9"/>
      <c r="B1838" s="9"/>
      <c r="C1838" s="9"/>
      <c r="E1838" s="85"/>
      <c r="G1838" s="84"/>
    </row>
    <row r="1839" spans="1:7" ht="14.25">
      <c r="A1839" s="9"/>
      <c r="B1839" s="9"/>
      <c r="C1839" s="9"/>
      <c r="E1839" s="85"/>
      <c r="G1839" s="84"/>
    </row>
    <row r="1840" spans="1:7" ht="14.25">
      <c r="A1840" s="9"/>
      <c r="B1840" s="9"/>
      <c r="C1840" s="9"/>
      <c r="E1840" s="85"/>
      <c r="G1840" s="84"/>
    </row>
    <row r="1841" spans="1:7" ht="14.25">
      <c r="A1841" s="9"/>
      <c r="B1841" s="9"/>
      <c r="C1841" s="9"/>
      <c r="E1841" s="85"/>
      <c r="G1841" s="84"/>
    </row>
    <row r="1842" spans="1:7" ht="14.25">
      <c r="A1842" s="9"/>
      <c r="B1842" s="9"/>
      <c r="C1842" s="9"/>
      <c r="E1842" s="85"/>
      <c r="G1842" s="84"/>
    </row>
    <row r="1843" spans="1:7" ht="14.25">
      <c r="A1843" s="9"/>
      <c r="B1843" s="9"/>
      <c r="C1843" s="9"/>
      <c r="E1843" s="85"/>
      <c r="G1843" s="84"/>
    </row>
    <row r="1844" spans="1:7" ht="14.25">
      <c r="A1844" s="9"/>
      <c r="B1844" s="9"/>
      <c r="C1844" s="9"/>
      <c r="E1844" s="85"/>
      <c r="G1844" s="84"/>
    </row>
    <row r="1845" spans="1:7" ht="14.25">
      <c r="A1845" s="9"/>
      <c r="B1845" s="9"/>
      <c r="C1845" s="9"/>
      <c r="E1845" s="85"/>
      <c r="G1845" s="84"/>
    </row>
    <row r="1846" spans="1:7" ht="14.25">
      <c r="A1846" s="9"/>
      <c r="B1846" s="9"/>
      <c r="C1846" s="9"/>
      <c r="E1846" s="85"/>
      <c r="G1846" s="84"/>
    </row>
    <row r="1847" spans="1:7" ht="14.25">
      <c r="A1847" s="9"/>
      <c r="B1847" s="9"/>
      <c r="C1847" s="9"/>
      <c r="E1847" s="85"/>
      <c r="G1847" s="84"/>
    </row>
    <row r="1848" spans="1:7" ht="14.25">
      <c r="A1848" s="9"/>
      <c r="B1848" s="9"/>
      <c r="C1848" s="9"/>
      <c r="E1848" s="85"/>
      <c r="G1848" s="84"/>
    </row>
    <row r="1849" spans="1:7" ht="14.25">
      <c r="A1849" s="9"/>
      <c r="B1849" s="9"/>
      <c r="C1849" s="9"/>
      <c r="E1849" s="85"/>
      <c r="G1849" s="84"/>
    </row>
    <row r="1850" spans="1:7" ht="14.25">
      <c r="A1850" s="9"/>
      <c r="B1850" s="9"/>
      <c r="C1850" s="9"/>
      <c r="E1850" s="85"/>
      <c r="G1850" s="84"/>
    </row>
    <row r="1851" spans="1:7" ht="14.25">
      <c r="A1851" s="9"/>
      <c r="B1851" s="9"/>
      <c r="C1851" s="9"/>
      <c r="E1851" s="85"/>
      <c r="G1851" s="84"/>
    </row>
    <row r="1852" spans="1:7" ht="14.25">
      <c r="A1852" s="9"/>
      <c r="B1852" s="9"/>
      <c r="C1852" s="9"/>
      <c r="E1852" s="85"/>
      <c r="G1852" s="84"/>
    </row>
    <row r="1853" spans="1:7" ht="14.25">
      <c r="A1853" s="9"/>
      <c r="B1853" s="9"/>
      <c r="C1853" s="9"/>
      <c r="E1853" s="85"/>
      <c r="G1853" s="84"/>
    </row>
    <row r="1854" spans="1:7" ht="14.25">
      <c r="A1854" s="9"/>
      <c r="B1854" s="9"/>
      <c r="C1854" s="9"/>
      <c r="E1854" s="85"/>
      <c r="G1854" s="84"/>
    </row>
    <row r="1855" spans="1:7" ht="14.25">
      <c r="A1855" s="9"/>
      <c r="B1855" s="9"/>
      <c r="C1855" s="9"/>
      <c r="E1855" s="85"/>
      <c r="G1855" s="84"/>
    </row>
    <row r="1856" spans="1:7" ht="14.25">
      <c r="A1856" s="9"/>
      <c r="B1856" s="9"/>
      <c r="C1856" s="9"/>
      <c r="E1856" s="85"/>
      <c r="G1856" s="84"/>
    </row>
    <row r="1857" spans="1:7" ht="14.25">
      <c r="A1857" s="9"/>
      <c r="B1857" s="9"/>
      <c r="C1857" s="9"/>
      <c r="E1857" s="85"/>
      <c r="G1857" s="84"/>
    </row>
    <row r="1858" spans="1:7" ht="14.25">
      <c r="A1858" s="9"/>
      <c r="B1858" s="9"/>
      <c r="C1858" s="9"/>
      <c r="E1858" s="85"/>
      <c r="G1858" s="84"/>
    </row>
    <row r="1859" spans="1:7" ht="14.25">
      <c r="A1859" s="9"/>
      <c r="B1859" s="9"/>
      <c r="C1859" s="9"/>
      <c r="E1859" s="85"/>
      <c r="G1859" s="84"/>
    </row>
    <row r="1860" spans="1:7" ht="14.25">
      <c r="A1860" s="9"/>
      <c r="B1860" s="9"/>
      <c r="C1860" s="9"/>
      <c r="E1860" s="85"/>
      <c r="G1860" s="84"/>
    </row>
    <row r="1861" spans="1:7" ht="14.25">
      <c r="A1861" s="9"/>
      <c r="B1861" s="9"/>
      <c r="C1861" s="9"/>
      <c r="E1861" s="85"/>
      <c r="G1861" s="84"/>
    </row>
    <row r="1862" spans="1:7" ht="14.25">
      <c r="A1862" s="9"/>
      <c r="B1862" s="9"/>
      <c r="C1862" s="9"/>
      <c r="E1862" s="85"/>
      <c r="G1862" s="84"/>
    </row>
    <row r="1863" spans="1:7" ht="14.25">
      <c r="A1863" s="9"/>
      <c r="B1863" s="9"/>
      <c r="C1863" s="9"/>
      <c r="E1863" s="85"/>
      <c r="G1863" s="84"/>
    </row>
    <row r="1864" spans="1:7" ht="14.25">
      <c r="A1864" s="9"/>
      <c r="B1864" s="9"/>
      <c r="C1864" s="9"/>
      <c r="E1864" s="85"/>
      <c r="G1864" s="84"/>
    </row>
    <row r="1865" spans="1:7" ht="14.25">
      <c r="A1865" s="9"/>
      <c r="B1865" s="9"/>
      <c r="C1865" s="9"/>
      <c r="E1865" s="85"/>
      <c r="G1865" s="84"/>
    </row>
    <row r="1866" spans="1:7" ht="14.25">
      <c r="A1866" s="9"/>
      <c r="B1866" s="9"/>
      <c r="C1866" s="9"/>
      <c r="E1866" s="85"/>
      <c r="G1866" s="84"/>
    </row>
    <row r="1867" spans="1:7" ht="14.25">
      <c r="A1867" s="9"/>
      <c r="B1867" s="9"/>
      <c r="C1867" s="9"/>
      <c r="E1867" s="85"/>
      <c r="G1867" s="84"/>
    </row>
    <row r="1868" spans="1:7" ht="14.25">
      <c r="A1868" s="9"/>
      <c r="B1868" s="9"/>
      <c r="C1868" s="9"/>
      <c r="E1868" s="85"/>
      <c r="G1868" s="84"/>
    </row>
    <row r="1869" spans="1:7" ht="14.25">
      <c r="A1869" s="9"/>
      <c r="B1869" s="9"/>
      <c r="C1869" s="9"/>
      <c r="E1869" s="85"/>
      <c r="G1869" s="84"/>
    </row>
    <row r="1870" spans="1:7" ht="14.25">
      <c r="A1870" s="9"/>
      <c r="B1870" s="9"/>
      <c r="C1870" s="9"/>
      <c r="E1870" s="85"/>
      <c r="G1870" s="84"/>
    </row>
    <row r="1871" spans="1:7" ht="14.25">
      <c r="A1871" s="9"/>
      <c r="B1871" s="9"/>
      <c r="C1871" s="9"/>
      <c r="E1871" s="85"/>
      <c r="G1871" s="84"/>
    </row>
    <row r="1872" spans="1:7" ht="14.25">
      <c r="A1872" s="9"/>
      <c r="B1872" s="9"/>
      <c r="C1872" s="9"/>
      <c r="E1872" s="85"/>
      <c r="G1872" s="84"/>
    </row>
    <row r="1873" spans="1:7" ht="14.25">
      <c r="A1873" s="9"/>
      <c r="B1873" s="9"/>
      <c r="C1873" s="9"/>
      <c r="E1873" s="85"/>
      <c r="G1873" s="84"/>
    </row>
    <row r="1874" spans="1:7" ht="14.25">
      <c r="A1874" s="9"/>
      <c r="B1874" s="9"/>
      <c r="C1874" s="9"/>
      <c r="E1874" s="85"/>
      <c r="G1874" s="84"/>
    </row>
    <row r="1875" spans="1:7" ht="14.25">
      <c r="A1875" s="9"/>
      <c r="B1875" s="9"/>
      <c r="C1875" s="9"/>
      <c r="E1875" s="85"/>
      <c r="G1875" s="84"/>
    </row>
    <row r="1876" spans="1:7" ht="14.25">
      <c r="A1876" s="9"/>
      <c r="B1876" s="9"/>
      <c r="C1876" s="9"/>
      <c r="E1876" s="85"/>
      <c r="G1876" s="84"/>
    </row>
    <row r="1877" spans="1:7" ht="14.25">
      <c r="A1877" s="9"/>
      <c r="B1877" s="9"/>
      <c r="C1877" s="9"/>
      <c r="E1877" s="85"/>
      <c r="G1877" s="84"/>
    </row>
    <row r="1878" spans="1:7" ht="14.25">
      <c r="A1878" s="9"/>
      <c r="B1878" s="9"/>
      <c r="C1878" s="9"/>
      <c r="E1878" s="85"/>
      <c r="G1878" s="84"/>
    </row>
    <row r="1879" spans="1:7" ht="14.25">
      <c r="A1879" s="9"/>
      <c r="B1879" s="9"/>
      <c r="C1879" s="9"/>
      <c r="E1879" s="85"/>
      <c r="G1879" s="84"/>
    </row>
    <row r="1880" spans="1:7" ht="14.25">
      <c r="A1880" s="9"/>
      <c r="B1880" s="9"/>
      <c r="C1880" s="9"/>
      <c r="E1880" s="85"/>
      <c r="G1880" s="84"/>
    </row>
    <row r="1881" spans="1:7" ht="14.25">
      <c r="A1881" s="9"/>
      <c r="B1881" s="9"/>
      <c r="C1881" s="9"/>
      <c r="E1881" s="85"/>
      <c r="G1881" s="84"/>
    </row>
    <row r="1882" spans="1:7" ht="14.25">
      <c r="A1882" s="9"/>
      <c r="B1882" s="9"/>
      <c r="C1882" s="9"/>
      <c r="E1882" s="85"/>
      <c r="G1882" s="84"/>
    </row>
    <row r="1883" spans="1:7" ht="14.25">
      <c r="A1883" s="9"/>
      <c r="B1883" s="9"/>
      <c r="C1883" s="9"/>
      <c r="E1883" s="85"/>
      <c r="G1883" s="84"/>
    </row>
    <row r="1884" spans="1:7" ht="14.25">
      <c r="A1884" s="9"/>
      <c r="B1884" s="9"/>
      <c r="C1884" s="9"/>
      <c r="E1884" s="85"/>
      <c r="G1884" s="84"/>
    </row>
    <row r="1885" spans="1:7" ht="14.25">
      <c r="A1885" s="9"/>
      <c r="B1885" s="9"/>
      <c r="C1885" s="9"/>
      <c r="E1885" s="85"/>
      <c r="G1885" s="84"/>
    </row>
    <row r="1886" spans="1:7" ht="14.25">
      <c r="A1886" s="9"/>
      <c r="B1886" s="9"/>
      <c r="C1886" s="9"/>
      <c r="E1886" s="85"/>
      <c r="G1886" s="84"/>
    </row>
    <row r="1887" spans="1:7" ht="14.25">
      <c r="A1887" s="9"/>
      <c r="B1887" s="9"/>
      <c r="C1887" s="9"/>
      <c r="E1887" s="85"/>
      <c r="G1887" s="84"/>
    </row>
    <row r="1888" spans="1:7" ht="14.25">
      <c r="A1888" s="9"/>
      <c r="B1888" s="9"/>
      <c r="C1888" s="9"/>
      <c r="E1888" s="85"/>
      <c r="G1888" s="84"/>
    </row>
    <row r="1889" spans="1:7" ht="14.25">
      <c r="A1889" s="9"/>
      <c r="B1889" s="9"/>
      <c r="C1889" s="9"/>
      <c r="E1889" s="85"/>
      <c r="G1889" s="84"/>
    </row>
    <row r="1890" spans="1:7" ht="14.25">
      <c r="A1890" s="9"/>
      <c r="B1890" s="9"/>
      <c r="C1890" s="9"/>
      <c r="E1890" s="85"/>
      <c r="G1890" s="84"/>
    </row>
    <row r="1891" spans="1:7" ht="14.25">
      <c r="A1891" s="9"/>
      <c r="B1891" s="9"/>
      <c r="C1891" s="9"/>
      <c r="E1891" s="85"/>
      <c r="G1891" s="84"/>
    </row>
    <row r="1892" spans="1:7" ht="14.25">
      <c r="A1892" s="9"/>
      <c r="B1892" s="9"/>
      <c r="C1892" s="9"/>
      <c r="E1892" s="85"/>
      <c r="G1892" s="84"/>
    </row>
    <row r="1893" spans="1:7" ht="14.25">
      <c r="A1893" s="9"/>
      <c r="B1893" s="9"/>
      <c r="C1893" s="9"/>
      <c r="E1893" s="85"/>
      <c r="G1893" s="84"/>
    </row>
    <row r="1894" spans="1:7" ht="14.25">
      <c r="A1894" s="9"/>
      <c r="B1894" s="9"/>
      <c r="C1894" s="9"/>
      <c r="E1894" s="85"/>
      <c r="G1894" s="84"/>
    </row>
    <row r="1895" spans="1:7" ht="14.25">
      <c r="A1895" s="9"/>
      <c r="B1895" s="9"/>
      <c r="C1895" s="9"/>
      <c r="E1895" s="85"/>
      <c r="G1895" s="84"/>
    </row>
    <row r="1896" spans="1:7" ht="14.25">
      <c r="A1896" s="9"/>
      <c r="B1896" s="9"/>
      <c r="C1896" s="9"/>
      <c r="E1896" s="85"/>
      <c r="G1896" s="84"/>
    </row>
    <row r="1897" spans="1:7" ht="14.25">
      <c r="A1897" s="9"/>
      <c r="B1897" s="9"/>
      <c r="C1897" s="9"/>
      <c r="E1897" s="85"/>
      <c r="G1897" s="84"/>
    </row>
    <row r="1898" spans="1:7" ht="14.25">
      <c r="A1898" s="9"/>
      <c r="B1898" s="9"/>
      <c r="C1898" s="9"/>
      <c r="E1898" s="85"/>
      <c r="G1898" s="84"/>
    </row>
    <row r="1899" spans="1:7" ht="14.25">
      <c r="A1899" s="9"/>
      <c r="B1899" s="9"/>
      <c r="C1899" s="9"/>
      <c r="E1899" s="85"/>
      <c r="G1899" s="84"/>
    </row>
    <row r="1900" spans="1:7" ht="14.25">
      <c r="A1900" s="9"/>
      <c r="B1900" s="9"/>
      <c r="C1900" s="9"/>
      <c r="E1900" s="85"/>
      <c r="G1900" s="84"/>
    </row>
    <row r="1901" spans="1:7" ht="14.25">
      <c r="A1901" s="9"/>
      <c r="B1901" s="9"/>
      <c r="C1901" s="9"/>
      <c r="E1901" s="85"/>
      <c r="G1901" s="84"/>
    </row>
    <row r="1902" spans="1:7" ht="14.25">
      <c r="A1902" s="9"/>
      <c r="B1902" s="9"/>
      <c r="C1902" s="9"/>
      <c r="E1902" s="85"/>
      <c r="G1902" s="84"/>
    </row>
    <row r="1903" spans="1:7" ht="14.25">
      <c r="A1903" s="9"/>
      <c r="B1903" s="9"/>
      <c r="C1903" s="9"/>
      <c r="E1903" s="85"/>
      <c r="G1903" s="84"/>
    </row>
    <row r="1904" spans="1:7" ht="14.25">
      <c r="A1904" s="9"/>
      <c r="B1904" s="9"/>
      <c r="C1904" s="9"/>
      <c r="E1904" s="85"/>
      <c r="G1904" s="84"/>
    </row>
    <row r="1905" spans="1:7" ht="14.25">
      <c r="A1905" s="9"/>
      <c r="B1905" s="9"/>
      <c r="C1905" s="9"/>
      <c r="E1905" s="85"/>
      <c r="G1905" s="84"/>
    </row>
    <row r="1906" spans="1:7" ht="14.25">
      <c r="A1906" s="9"/>
      <c r="B1906" s="9"/>
      <c r="C1906" s="9"/>
      <c r="E1906" s="85"/>
      <c r="G1906" s="84"/>
    </row>
    <row r="1907" spans="1:7" ht="14.25">
      <c r="A1907" s="9"/>
      <c r="B1907" s="9"/>
      <c r="C1907" s="9"/>
      <c r="E1907" s="85"/>
      <c r="G1907" s="84"/>
    </row>
    <row r="1908" spans="1:7" ht="14.25">
      <c r="A1908" s="9"/>
      <c r="B1908" s="9"/>
      <c r="C1908" s="9"/>
      <c r="E1908" s="85"/>
      <c r="G1908" s="84"/>
    </row>
    <row r="1909" spans="1:7" ht="14.25">
      <c r="A1909" s="9"/>
      <c r="B1909" s="9"/>
      <c r="C1909" s="9"/>
      <c r="E1909" s="85"/>
      <c r="G1909" s="84"/>
    </row>
    <row r="1910" spans="1:7" ht="14.25">
      <c r="A1910" s="9"/>
      <c r="B1910" s="9"/>
      <c r="C1910" s="9"/>
      <c r="E1910" s="85"/>
      <c r="G1910" s="84"/>
    </row>
    <row r="1911" spans="1:7" ht="14.25">
      <c r="A1911" s="9"/>
      <c r="B1911" s="9"/>
      <c r="C1911" s="9"/>
      <c r="E1911" s="85"/>
      <c r="G1911" s="84"/>
    </row>
    <row r="1912" spans="1:7" ht="14.25">
      <c r="A1912" s="9"/>
      <c r="B1912" s="9"/>
      <c r="C1912" s="9"/>
      <c r="E1912" s="85"/>
      <c r="G1912" s="84"/>
    </row>
    <row r="1913" spans="1:7" ht="14.25">
      <c r="A1913" s="9"/>
      <c r="B1913" s="9"/>
      <c r="C1913" s="9"/>
      <c r="E1913" s="85"/>
      <c r="G1913" s="84"/>
    </row>
    <row r="1914" spans="1:7" ht="14.25">
      <c r="A1914" s="9"/>
      <c r="B1914" s="9"/>
      <c r="C1914" s="9"/>
      <c r="E1914" s="85"/>
      <c r="G1914" s="84"/>
    </row>
    <row r="1915" spans="1:7" ht="14.25">
      <c r="A1915" s="9"/>
      <c r="B1915" s="9"/>
      <c r="C1915" s="9"/>
      <c r="E1915" s="85"/>
      <c r="G1915" s="84"/>
    </row>
    <row r="1916" spans="1:7" ht="14.25">
      <c r="A1916" s="9"/>
      <c r="B1916" s="9"/>
      <c r="C1916" s="9"/>
      <c r="E1916" s="85"/>
      <c r="G1916" s="84"/>
    </row>
    <row r="1917" spans="1:7" ht="14.25">
      <c r="A1917" s="9"/>
      <c r="B1917" s="9"/>
      <c r="C1917" s="9"/>
      <c r="E1917" s="85"/>
      <c r="G1917" s="84"/>
    </row>
    <row r="1918" spans="1:7" ht="14.25">
      <c r="A1918" s="9"/>
      <c r="B1918" s="9"/>
      <c r="C1918" s="9"/>
      <c r="E1918" s="85"/>
      <c r="G1918" s="84"/>
    </row>
    <row r="1919" spans="1:7" ht="14.25">
      <c r="A1919" s="9"/>
      <c r="B1919" s="9"/>
      <c r="C1919" s="9"/>
      <c r="E1919" s="85"/>
      <c r="G1919" s="84"/>
    </row>
    <row r="1920" spans="1:7" ht="14.25">
      <c r="A1920" s="9"/>
      <c r="B1920" s="9"/>
      <c r="C1920" s="9"/>
      <c r="E1920" s="85"/>
      <c r="G1920" s="84"/>
    </row>
    <row r="1921" spans="1:7" ht="14.25">
      <c r="A1921" s="9"/>
      <c r="B1921" s="9"/>
      <c r="C1921" s="9"/>
      <c r="E1921" s="85"/>
      <c r="G1921" s="84"/>
    </row>
    <row r="1922" spans="1:7" ht="14.25">
      <c r="A1922" s="9"/>
      <c r="B1922" s="9"/>
      <c r="C1922" s="9"/>
      <c r="E1922" s="85"/>
      <c r="G1922" s="84"/>
    </row>
    <row r="1923" spans="1:7" ht="14.25">
      <c r="A1923" s="9"/>
      <c r="B1923" s="9"/>
      <c r="C1923" s="9"/>
      <c r="E1923" s="85"/>
      <c r="G1923" s="84"/>
    </row>
    <row r="1924" spans="1:7" ht="14.25">
      <c r="A1924" s="9"/>
      <c r="B1924" s="9"/>
      <c r="C1924" s="9"/>
      <c r="E1924" s="85"/>
      <c r="G1924" s="84"/>
    </row>
    <row r="1925" spans="1:7" ht="14.25">
      <c r="A1925" s="9"/>
      <c r="B1925" s="9"/>
      <c r="C1925" s="9"/>
      <c r="E1925" s="85"/>
      <c r="G1925" s="84"/>
    </row>
    <row r="1926" spans="1:7" ht="14.25">
      <c r="A1926" s="9"/>
      <c r="B1926" s="9"/>
      <c r="C1926" s="9"/>
      <c r="E1926" s="85"/>
      <c r="G1926" s="84"/>
    </row>
    <row r="1927" spans="1:7" ht="14.25">
      <c r="A1927" s="9"/>
      <c r="B1927" s="9"/>
      <c r="C1927" s="9"/>
      <c r="E1927" s="85"/>
      <c r="G1927" s="84"/>
    </row>
    <row r="1928" spans="1:7" ht="14.25">
      <c r="A1928" s="9"/>
      <c r="B1928" s="9"/>
      <c r="C1928" s="9"/>
      <c r="E1928" s="85"/>
      <c r="G1928" s="84"/>
    </row>
    <row r="1929" spans="1:7" ht="14.25">
      <c r="A1929" s="9"/>
      <c r="B1929" s="9"/>
      <c r="C1929" s="9"/>
      <c r="E1929" s="85"/>
      <c r="G1929" s="84"/>
    </row>
    <row r="1930" spans="1:7" ht="14.25">
      <c r="A1930" s="9"/>
      <c r="B1930" s="9"/>
      <c r="C1930" s="9"/>
      <c r="E1930" s="85"/>
      <c r="G1930" s="84"/>
    </row>
    <row r="1931" spans="1:7" ht="14.25">
      <c r="A1931" s="9"/>
      <c r="B1931" s="9"/>
      <c r="C1931" s="9"/>
      <c r="E1931" s="85"/>
      <c r="G1931" s="84"/>
    </row>
    <row r="1932" spans="1:7" ht="14.25">
      <c r="A1932" s="9"/>
      <c r="B1932" s="9"/>
      <c r="C1932" s="9"/>
      <c r="E1932" s="85"/>
      <c r="G1932" s="84"/>
    </row>
    <row r="1933" spans="1:7" ht="14.25">
      <c r="A1933" s="9"/>
      <c r="B1933" s="9"/>
      <c r="C1933" s="9"/>
      <c r="E1933" s="85"/>
      <c r="G1933" s="84"/>
    </row>
    <row r="1934" spans="1:7" ht="14.25">
      <c r="A1934" s="9"/>
      <c r="B1934" s="9"/>
      <c r="C1934" s="9"/>
      <c r="E1934" s="85"/>
      <c r="G1934" s="84"/>
    </row>
    <row r="1935" spans="1:7" ht="14.25">
      <c r="A1935" s="9"/>
      <c r="B1935" s="9"/>
      <c r="C1935" s="9"/>
      <c r="E1935" s="85"/>
      <c r="G1935" s="84"/>
    </row>
    <row r="1936" spans="1:7" ht="14.25">
      <c r="A1936" s="9"/>
      <c r="B1936" s="9"/>
      <c r="C1936" s="9"/>
      <c r="E1936" s="85"/>
      <c r="G1936" s="84"/>
    </row>
    <row r="1937" spans="1:7" ht="14.25">
      <c r="A1937" s="9"/>
      <c r="B1937" s="9"/>
      <c r="C1937" s="9"/>
      <c r="E1937" s="85"/>
      <c r="G1937" s="84"/>
    </row>
    <row r="1938" spans="1:7" ht="14.25">
      <c r="A1938" s="9"/>
      <c r="B1938" s="9"/>
      <c r="C1938" s="9"/>
      <c r="E1938" s="85"/>
      <c r="G1938" s="84"/>
    </row>
    <row r="1939" spans="1:7" ht="14.25">
      <c r="A1939" s="9"/>
      <c r="B1939" s="9"/>
      <c r="C1939" s="9"/>
      <c r="E1939" s="85"/>
      <c r="G1939" s="84"/>
    </row>
    <row r="1940" spans="1:7" ht="14.25">
      <c r="A1940" s="9"/>
      <c r="B1940" s="9"/>
      <c r="C1940" s="9"/>
      <c r="E1940" s="85"/>
      <c r="G1940" s="84"/>
    </row>
    <row r="1941" spans="1:7" ht="14.25">
      <c r="A1941" s="9"/>
      <c r="B1941" s="9"/>
      <c r="C1941" s="9"/>
      <c r="E1941" s="85"/>
      <c r="G1941" s="84"/>
    </row>
    <row r="1942" spans="1:7" ht="14.25">
      <c r="A1942" s="9"/>
      <c r="B1942" s="9"/>
      <c r="C1942" s="9"/>
      <c r="E1942" s="85"/>
      <c r="G1942" s="84"/>
    </row>
    <row r="1943" spans="1:7" ht="14.25">
      <c r="A1943" s="9"/>
      <c r="B1943" s="9"/>
      <c r="C1943" s="9"/>
      <c r="E1943" s="85"/>
      <c r="G1943" s="84"/>
    </row>
    <row r="1944" spans="1:7" ht="14.25">
      <c r="A1944" s="9"/>
      <c r="B1944" s="9"/>
      <c r="C1944" s="9"/>
      <c r="E1944" s="85"/>
      <c r="G1944" s="84"/>
    </row>
    <row r="1945" spans="1:7" ht="14.25">
      <c r="A1945" s="9"/>
      <c r="B1945" s="9"/>
      <c r="C1945" s="9"/>
      <c r="E1945" s="85"/>
      <c r="G1945" s="84"/>
    </row>
    <row r="1946" spans="1:7" ht="14.25">
      <c r="A1946" s="9"/>
      <c r="B1946" s="9"/>
      <c r="C1946" s="9"/>
      <c r="E1946" s="85"/>
      <c r="G1946" s="84"/>
    </row>
    <row r="1947" spans="1:7" ht="14.25">
      <c r="A1947" s="9"/>
      <c r="B1947" s="9"/>
      <c r="C1947" s="9"/>
      <c r="E1947" s="85"/>
      <c r="G1947" s="84"/>
    </row>
    <row r="1948" spans="1:7" ht="14.25">
      <c r="A1948" s="9"/>
      <c r="B1948" s="9"/>
      <c r="C1948" s="9"/>
      <c r="E1948" s="85"/>
      <c r="G1948" s="84"/>
    </row>
    <row r="1949" spans="1:7" ht="14.25">
      <c r="A1949" s="9"/>
      <c r="B1949" s="9"/>
      <c r="C1949" s="9"/>
      <c r="E1949" s="85"/>
      <c r="G1949" s="84"/>
    </row>
    <row r="1950" spans="1:7" ht="14.25">
      <c r="A1950" s="9"/>
      <c r="B1950" s="9"/>
      <c r="C1950" s="9"/>
      <c r="E1950" s="85"/>
      <c r="G1950" s="84"/>
    </row>
    <row r="1951" spans="1:7" ht="14.25">
      <c r="A1951" s="9"/>
      <c r="B1951" s="9"/>
      <c r="C1951" s="9"/>
      <c r="E1951" s="85"/>
      <c r="G1951" s="84"/>
    </row>
    <row r="1952" spans="1:7" ht="14.25">
      <c r="A1952" s="9"/>
      <c r="B1952" s="9"/>
      <c r="C1952" s="9"/>
      <c r="E1952" s="85"/>
      <c r="G1952" s="84"/>
    </row>
    <row r="1953" spans="1:7" ht="14.25">
      <c r="A1953" s="9"/>
      <c r="B1953" s="9"/>
      <c r="C1953" s="9"/>
      <c r="E1953" s="85"/>
      <c r="G1953" s="84"/>
    </row>
    <row r="1954" spans="1:7" ht="14.25">
      <c r="A1954" s="9"/>
      <c r="B1954" s="9"/>
      <c r="C1954" s="9"/>
      <c r="E1954" s="85"/>
      <c r="G1954" s="84"/>
    </row>
    <row r="1955" spans="1:7" ht="14.25">
      <c r="A1955" s="9"/>
      <c r="B1955" s="9"/>
      <c r="C1955" s="9"/>
      <c r="E1955" s="85"/>
      <c r="G1955" s="84"/>
    </row>
    <row r="1956" spans="1:7" ht="14.25">
      <c r="A1956" s="9"/>
      <c r="B1956" s="9"/>
      <c r="C1956" s="9"/>
      <c r="E1956" s="85"/>
      <c r="G1956" s="84"/>
    </row>
    <row r="1957" spans="1:7" ht="14.25">
      <c r="A1957" s="9"/>
      <c r="B1957" s="9"/>
      <c r="C1957" s="9"/>
      <c r="E1957" s="85"/>
      <c r="G1957" s="84"/>
    </row>
    <row r="1958" spans="1:7" ht="14.25">
      <c r="A1958" s="9"/>
      <c r="B1958" s="9"/>
      <c r="C1958" s="9"/>
      <c r="E1958" s="85"/>
      <c r="G1958" s="84"/>
    </row>
    <row r="1959" spans="1:7" ht="14.25">
      <c r="A1959" s="9"/>
      <c r="B1959" s="9"/>
      <c r="C1959" s="9"/>
      <c r="E1959" s="85"/>
      <c r="G1959" s="84"/>
    </row>
    <row r="1960" spans="1:7" ht="14.25">
      <c r="A1960" s="9"/>
      <c r="B1960" s="9"/>
      <c r="C1960" s="9"/>
      <c r="E1960" s="85"/>
      <c r="G1960" s="84"/>
    </row>
    <row r="1961" spans="1:7" ht="14.25">
      <c r="A1961" s="9"/>
      <c r="B1961" s="9"/>
      <c r="C1961" s="9"/>
      <c r="E1961" s="85"/>
      <c r="G1961" s="84"/>
    </row>
    <row r="1962" spans="1:7" ht="14.25">
      <c r="A1962" s="9"/>
      <c r="B1962" s="9"/>
      <c r="C1962" s="9"/>
      <c r="E1962" s="85"/>
      <c r="G1962" s="84"/>
    </row>
    <row r="1963" spans="1:7" ht="14.25">
      <c r="A1963" s="9"/>
      <c r="B1963" s="9"/>
      <c r="C1963" s="9"/>
      <c r="E1963" s="85"/>
      <c r="G1963" s="84"/>
    </row>
    <row r="1964" spans="1:7" ht="14.25">
      <c r="A1964" s="9"/>
      <c r="B1964" s="9"/>
      <c r="C1964" s="9"/>
      <c r="E1964" s="85"/>
      <c r="G1964" s="84"/>
    </row>
    <row r="1965" spans="1:7" ht="14.25">
      <c r="A1965" s="9"/>
      <c r="B1965" s="9"/>
      <c r="C1965" s="9"/>
      <c r="E1965" s="85"/>
      <c r="G1965" s="84"/>
    </row>
    <row r="1966" spans="1:7" ht="14.25">
      <c r="A1966" s="9"/>
      <c r="B1966" s="9"/>
      <c r="C1966" s="9"/>
      <c r="E1966" s="85"/>
      <c r="G1966" s="84"/>
    </row>
    <row r="1967" spans="1:7" ht="14.25">
      <c r="A1967" s="9"/>
      <c r="B1967" s="9"/>
      <c r="C1967" s="9"/>
      <c r="E1967" s="85"/>
      <c r="G1967" s="84"/>
    </row>
    <row r="1968" spans="1:7" ht="14.25">
      <c r="A1968" s="9"/>
      <c r="B1968" s="9"/>
      <c r="C1968" s="9"/>
      <c r="E1968" s="85"/>
      <c r="G1968" s="84"/>
    </row>
    <row r="1969" spans="1:7" ht="14.25">
      <c r="A1969" s="9"/>
      <c r="B1969" s="9"/>
      <c r="C1969" s="9"/>
      <c r="E1969" s="85"/>
      <c r="G1969" s="84"/>
    </row>
    <row r="1970" spans="1:7" ht="14.25">
      <c r="A1970" s="9"/>
      <c r="B1970" s="9"/>
      <c r="C1970" s="9"/>
      <c r="E1970" s="85"/>
      <c r="G1970" s="84"/>
    </row>
    <row r="1971" spans="1:7" ht="14.25">
      <c r="A1971" s="9"/>
      <c r="B1971" s="9"/>
      <c r="C1971" s="9"/>
      <c r="E1971" s="85"/>
      <c r="G1971" s="84"/>
    </row>
    <row r="1972" spans="1:7" ht="14.25">
      <c r="A1972" s="9"/>
      <c r="B1972" s="9"/>
      <c r="C1972" s="9"/>
      <c r="E1972" s="85"/>
      <c r="G1972" s="84"/>
    </row>
    <row r="1973" spans="1:7" ht="14.25">
      <c r="A1973" s="9"/>
      <c r="B1973" s="9"/>
      <c r="C1973" s="9"/>
      <c r="E1973" s="85"/>
      <c r="G1973" s="84"/>
    </row>
    <row r="1974" spans="1:7" ht="14.25">
      <c r="A1974" s="9"/>
      <c r="B1974" s="9"/>
      <c r="C1974" s="9"/>
      <c r="E1974" s="85"/>
      <c r="G1974" s="84"/>
    </row>
    <row r="1975" spans="1:7" ht="14.25">
      <c r="A1975" s="9"/>
      <c r="B1975" s="9"/>
      <c r="C1975" s="9"/>
      <c r="E1975" s="85"/>
      <c r="G1975" s="84"/>
    </row>
    <row r="1976" spans="1:7" ht="14.25">
      <c r="A1976" s="9"/>
      <c r="B1976" s="9"/>
      <c r="C1976" s="9"/>
      <c r="E1976" s="85"/>
      <c r="G1976" s="84"/>
    </row>
    <row r="1977" spans="1:7" ht="14.25">
      <c r="A1977" s="9"/>
      <c r="B1977" s="9"/>
      <c r="C1977" s="9"/>
      <c r="E1977" s="85"/>
      <c r="G1977" s="84"/>
    </row>
    <row r="1978" spans="1:7" ht="14.25">
      <c r="A1978" s="9"/>
      <c r="B1978" s="9"/>
      <c r="C1978" s="9"/>
      <c r="E1978" s="85"/>
      <c r="G1978" s="84"/>
    </row>
    <row r="1979" spans="1:7" ht="14.25">
      <c r="A1979" s="9"/>
      <c r="B1979" s="9"/>
      <c r="C1979" s="9"/>
      <c r="E1979" s="85"/>
      <c r="G1979" s="84"/>
    </row>
    <row r="1980" spans="1:7" ht="14.25">
      <c r="A1980" s="9"/>
      <c r="B1980" s="9"/>
      <c r="C1980" s="9"/>
      <c r="E1980" s="85"/>
      <c r="G1980" s="84"/>
    </row>
    <row r="1981" spans="1:7" ht="14.25">
      <c r="A1981" s="9"/>
      <c r="B1981" s="9"/>
      <c r="C1981" s="9"/>
      <c r="E1981" s="85"/>
      <c r="G1981" s="84"/>
    </row>
    <row r="1982" spans="1:7" ht="14.25">
      <c r="A1982" s="9"/>
      <c r="B1982" s="9"/>
      <c r="C1982" s="9"/>
      <c r="E1982" s="85"/>
      <c r="G1982" s="84"/>
    </row>
    <row r="1983" spans="1:7" ht="14.25">
      <c r="A1983" s="9"/>
      <c r="B1983" s="9"/>
      <c r="C1983" s="9"/>
      <c r="E1983" s="85"/>
      <c r="G1983" s="84"/>
    </row>
    <row r="1984" spans="1:7" ht="14.25">
      <c r="A1984" s="9"/>
      <c r="B1984" s="9"/>
      <c r="C1984" s="9"/>
      <c r="E1984" s="85"/>
      <c r="G1984" s="84"/>
    </row>
    <row r="1985" spans="1:7" ht="14.25">
      <c r="A1985" s="9"/>
      <c r="B1985" s="9"/>
      <c r="C1985" s="9"/>
      <c r="E1985" s="85"/>
      <c r="G1985" s="84"/>
    </row>
    <row r="1986" spans="1:7" ht="14.25">
      <c r="A1986" s="9"/>
      <c r="B1986" s="9"/>
      <c r="C1986" s="9"/>
      <c r="E1986" s="85"/>
      <c r="G1986" s="84"/>
    </row>
    <row r="1987" spans="1:7" ht="14.25">
      <c r="A1987" s="9"/>
      <c r="B1987" s="9"/>
      <c r="C1987" s="9"/>
      <c r="E1987" s="85"/>
      <c r="G1987" s="84"/>
    </row>
    <row r="1988" spans="1:7" ht="14.25">
      <c r="A1988" s="9"/>
      <c r="B1988" s="9"/>
      <c r="C1988" s="9"/>
      <c r="E1988" s="85"/>
      <c r="G1988" s="84"/>
    </row>
    <row r="1989" spans="1:7" ht="14.25">
      <c r="A1989" s="9"/>
      <c r="B1989" s="9"/>
      <c r="C1989" s="9"/>
      <c r="E1989" s="85"/>
      <c r="G1989" s="84"/>
    </row>
    <row r="1990" spans="1:7" ht="14.25">
      <c r="A1990" s="9"/>
      <c r="B1990" s="9"/>
      <c r="C1990" s="9"/>
      <c r="E1990" s="85"/>
      <c r="G1990" s="84"/>
    </row>
    <row r="1991" spans="1:7" ht="14.25">
      <c r="A1991" s="9"/>
      <c r="B1991" s="9"/>
      <c r="C1991" s="9"/>
      <c r="E1991" s="85"/>
      <c r="G1991" s="84"/>
    </row>
    <row r="1992" spans="1:7" ht="14.25">
      <c r="A1992" s="9"/>
      <c r="B1992" s="9"/>
      <c r="C1992" s="9"/>
      <c r="E1992" s="85"/>
      <c r="G1992" s="84"/>
    </row>
    <row r="1993" spans="1:7" ht="14.25">
      <c r="A1993" s="9"/>
      <c r="B1993" s="9"/>
      <c r="C1993" s="9"/>
      <c r="E1993" s="85"/>
      <c r="G1993" s="84"/>
    </row>
    <row r="1994" spans="1:7" ht="14.25">
      <c r="A1994" s="9"/>
      <c r="B1994" s="9"/>
      <c r="C1994" s="9"/>
      <c r="E1994" s="85"/>
      <c r="G1994" s="84"/>
    </row>
    <row r="1995" spans="1:7" ht="14.25">
      <c r="A1995" s="9"/>
      <c r="B1995" s="9"/>
      <c r="C1995" s="9"/>
      <c r="E1995" s="85"/>
      <c r="G1995" s="84"/>
    </row>
    <row r="1996" spans="1:7" ht="14.25">
      <c r="A1996" s="9"/>
      <c r="B1996" s="9"/>
      <c r="C1996" s="9"/>
      <c r="E1996" s="85"/>
      <c r="G1996" s="84"/>
    </row>
    <row r="1997" spans="1:7" ht="14.25">
      <c r="A1997" s="9"/>
      <c r="B1997" s="9"/>
      <c r="C1997" s="9"/>
      <c r="E1997" s="85"/>
      <c r="G1997" s="84"/>
    </row>
    <row r="1998" spans="1:7" ht="14.25">
      <c r="A1998" s="9"/>
      <c r="B1998" s="9"/>
      <c r="C1998" s="9"/>
      <c r="E1998" s="85"/>
      <c r="G1998" s="84"/>
    </row>
    <row r="1999" spans="1:7" ht="14.25">
      <c r="A1999" s="9"/>
      <c r="B1999" s="9"/>
      <c r="C1999" s="9"/>
      <c r="E1999" s="85"/>
      <c r="G1999" s="84"/>
    </row>
    <row r="2000" spans="1:7" ht="14.25">
      <c r="A2000" s="9"/>
      <c r="B2000" s="9"/>
      <c r="C2000" s="9"/>
      <c r="E2000" s="85"/>
      <c r="G2000" s="84"/>
    </row>
    <row r="2001" spans="1:7" ht="14.25">
      <c r="A2001" s="9"/>
      <c r="B2001" s="9"/>
      <c r="C2001" s="9"/>
      <c r="E2001" s="85"/>
      <c r="G2001" s="84"/>
    </row>
    <row r="2002" spans="1:7" ht="14.25">
      <c r="A2002" s="9"/>
      <c r="B2002" s="9"/>
      <c r="C2002" s="9"/>
      <c r="E2002" s="85"/>
      <c r="G2002" s="84"/>
    </row>
    <row r="2003" spans="1:7" ht="14.25">
      <c r="A2003" s="9"/>
      <c r="B2003" s="9"/>
      <c r="C2003" s="9"/>
      <c r="E2003" s="85"/>
      <c r="G2003" s="84"/>
    </row>
    <row r="2004" spans="1:7" ht="14.25">
      <c r="A2004" s="9"/>
      <c r="B2004" s="9"/>
      <c r="C2004" s="9"/>
      <c r="E2004" s="85"/>
      <c r="G2004" s="84"/>
    </row>
    <row r="2005" spans="1:7" ht="14.25">
      <c r="A2005" s="9"/>
      <c r="B2005" s="9"/>
      <c r="C2005" s="9"/>
      <c r="E2005" s="85"/>
      <c r="G2005" s="84"/>
    </row>
    <row r="2006" spans="1:7" ht="14.25">
      <c r="A2006" s="9"/>
      <c r="B2006" s="9"/>
      <c r="C2006" s="9"/>
      <c r="E2006" s="85"/>
      <c r="G2006" s="84"/>
    </row>
    <row r="2007" spans="1:7" ht="14.25">
      <c r="A2007" s="9"/>
      <c r="B2007" s="9"/>
      <c r="C2007" s="9"/>
      <c r="E2007" s="85"/>
      <c r="G2007" s="84"/>
    </row>
    <row r="2008" spans="1:7" ht="14.25">
      <c r="A2008" s="9"/>
      <c r="B2008" s="9"/>
      <c r="C2008" s="9"/>
      <c r="E2008" s="85"/>
      <c r="G2008" s="84"/>
    </row>
    <row r="2009" spans="1:7" ht="14.25">
      <c r="A2009" s="9"/>
      <c r="B2009" s="9"/>
      <c r="C2009" s="9"/>
      <c r="E2009" s="85"/>
      <c r="G2009" s="84"/>
    </row>
    <row r="2010" spans="1:7" ht="14.25">
      <c r="A2010" s="9"/>
      <c r="B2010" s="9"/>
      <c r="C2010" s="9"/>
      <c r="E2010" s="85"/>
      <c r="G2010" s="84"/>
    </row>
    <row r="2011" spans="1:7" ht="14.25">
      <c r="A2011" s="9"/>
      <c r="B2011" s="9"/>
      <c r="C2011" s="9"/>
      <c r="E2011" s="85"/>
      <c r="G2011" s="84"/>
    </row>
    <row r="2012" spans="1:7" ht="14.25">
      <c r="A2012" s="9"/>
      <c r="B2012" s="9"/>
      <c r="C2012" s="9"/>
      <c r="E2012" s="85"/>
      <c r="G2012" s="84"/>
    </row>
    <row r="2013" spans="1:7" ht="14.25">
      <c r="A2013" s="9"/>
      <c r="B2013" s="9"/>
      <c r="C2013" s="9"/>
      <c r="E2013" s="85"/>
      <c r="G2013" s="84"/>
    </row>
    <row r="2014" spans="1:7" ht="14.25">
      <c r="A2014" s="9"/>
      <c r="B2014" s="9"/>
      <c r="C2014" s="9"/>
      <c r="E2014" s="85"/>
      <c r="G2014" s="84"/>
    </row>
    <row r="2015" spans="1:7" ht="14.25">
      <c r="A2015" s="9"/>
      <c r="B2015" s="9"/>
      <c r="C2015" s="9"/>
      <c r="E2015" s="85"/>
      <c r="G2015" s="84"/>
    </row>
    <row r="2016" spans="1:7" ht="14.25">
      <c r="A2016" s="9"/>
      <c r="B2016" s="9"/>
      <c r="C2016" s="9"/>
      <c r="E2016" s="85"/>
      <c r="G2016" s="84"/>
    </row>
    <row r="2017" spans="1:7" ht="14.25">
      <c r="A2017" s="9"/>
      <c r="B2017" s="9"/>
      <c r="C2017" s="9"/>
      <c r="E2017" s="85"/>
      <c r="G2017" s="84"/>
    </row>
    <row r="2018" spans="1:7" ht="14.25">
      <c r="A2018" s="9"/>
      <c r="B2018" s="9"/>
      <c r="C2018" s="9"/>
      <c r="E2018" s="85"/>
      <c r="G2018" s="84"/>
    </row>
    <row r="2019" spans="1:7" ht="14.25">
      <c r="A2019" s="9"/>
      <c r="B2019" s="9"/>
      <c r="C2019" s="9"/>
      <c r="E2019" s="85"/>
      <c r="G2019" s="84"/>
    </row>
    <row r="2020" spans="1:7" ht="14.25">
      <c r="A2020" s="9"/>
      <c r="B2020" s="9"/>
      <c r="C2020" s="9"/>
      <c r="E2020" s="85"/>
      <c r="G2020" s="84"/>
    </row>
    <row r="2021" spans="1:7" ht="14.25">
      <c r="A2021" s="9"/>
      <c r="B2021" s="9"/>
      <c r="C2021" s="9"/>
      <c r="E2021" s="85"/>
      <c r="G2021" s="84"/>
    </row>
    <row r="2022" spans="1:7" ht="14.25">
      <c r="A2022" s="9"/>
      <c r="B2022" s="9"/>
      <c r="C2022" s="9"/>
      <c r="E2022" s="85"/>
      <c r="G2022" s="84"/>
    </row>
    <row r="2023" spans="1:7" ht="14.25">
      <c r="A2023" s="9"/>
      <c r="B2023" s="9"/>
      <c r="C2023" s="9"/>
      <c r="E2023" s="85"/>
      <c r="G2023" s="84"/>
    </row>
    <row r="2024" spans="1:7" ht="14.25">
      <c r="A2024" s="9"/>
      <c r="B2024" s="9"/>
      <c r="C2024" s="9"/>
      <c r="E2024" s="85"/>
      <c r="G2024" s="84"/>
    </row>
    <row r="2025" spans="1:7" ht="14.25">
      <c r="A2025" s="9"/>
      <c r="B2025" s="9"/>
      <c r="C2025" s="9"/>
      <c r="E2025" s="85"/>
      <c r="G2025" s="84"/>
    </row>
    <row r="2026" spans="1:7" ht="14.25">
      <c r="A2026" s="9"/>
      <c r="B2026" s="9"/>
      <c r="C2026" s="9"/>
      <c r="E2026" s="85"/>
      <c r="G2026" s="84"/>
    </row>
    <row r="2027" spans="1:7" ht="14.25">
      <c r="A2027" s="9"/>
      <c r="B2027" s="9"/>
      <c r="C2027" s="9"/>
      <c r="E2027" s="85"/>
      <c r="G2027" s="84"/>
    </row>
    <row r="2028" spans="1:7" ht="14.25">
      <c r="A2028" s="9"/>
      <c r="B2028" s="9"/>
      <c r="C2028" s="9"/>
      <c r="E2028" s="85"/>
      <c r="G2028" s="84"/>
    </row>
    <row r="2029" spans="1:7" ht="14.25">
      <c r="A2029" s="9"/>
      <c r="B2029" s="9"/>
      <c r="C2029" s="9"/>
      <c r="E2029" s="85"/>
      <c r="G2029" s="84"/>
    </row>
    <row r="2030" spans="1:7" ht="14.25">
      <c r="A2030" s="9"/>
      <c r="B2030" s="9"/>
      <c r="C2030" s="9"/>
      <c r="E2030" s="85"/>
      <c r="G2030" s="84"/>
    </row>
    <row r="2031" spans="1:7" ht="14.25">
      <c r="A2031" s="9"/>
      <c r="B2031" s="9"/>
      <c r="C2031" s="9"/>
      <c r="E2031" s="85"/>
      <c r="G2031" s="84"/>
    </row>
    <row r="2032" spans="1:7" ht="14.25">
      <c r="A2032" s="9"/>
      <c r="B2032" s="9"/>
      <c r="C2032" s="9"/>
      <c r="E2032" s="85"/>
      <c r="G2032" s="84"/>
    </row>
    <row r="2033" spans="1:7" ht="14.25">
      <c r="A2033" s="9"/>
      <c r="B2033" s="9"/>
      <c r="C2033" s="9"/>
      <c r="E2033" s="85"/>
      <c r="G2033" s="84"/>
    </row>
    <row r="2034" spans="1:7" ht="14.25">
      <c r="A2034" s="9"/>
      <c r="B2034" s="9"/>
      <c r="C2034" s="9"/>
      <c r="E2034" s="85"/>
      <c r="G2034" s="84"/>
    </row>
    <row r="2035" spans="1:7" ht="14.25">
      <c r="A2035" s="9"/>
      <c r="B2035" s="9"/>
      <c r="C2035" s="9"/>
      <c r="E2035" s="85"/>
      <c r="G2035" s="84"/>
    </row>
    <row r="2036" spans="1:7" ht="14.25">
      <c r="A2036" s="9"/>
      <c r="B2036" s="9"/>
      <c r="C2036" s="9"/>
      <c r="E2036" s="85"/>
      <c r="G2036" s="84"/>
    </row>
    <row r="2037" spans="1:7" ht="14.25">
      <c r="A2037" s="9"/>
      <c r="B2037" s="9"/>
      <c r="C2037" s="9"/>
      <c r="E2037" s="85"/>
      <c r="G2037" s="84"/>
    </row>
    <row r="2038" spans="1:7" ht="14.25">
      <c r="A2038" s="9"/>
      <c r="B2038" s="9"/>
      <c r="C2038" s="9"/>
      <c r="E2038" s="85"/>
      <c r="G2038" s="84"/>
    </row>
    <row r="2039" spans="1:7" ht="14.25">
      <c r="A2039" s="9"/>
      <c r="B2039" s="9"/>
      <c r="C2039" s="9"/>
      <c r="E2039" s="85"/>
      <c r="G2039" s="84"/>
    </row>
    <row r="2040" spans="1:7" ht="14.25">
      <c r="A2040" s="9"/>
      <c r="B2040" s="9"/>
      <c r="C2040" s="9"/>
      <c r="E2040" s="85"/>
      <c r="G2040" s="84"/>
    </row>
    <row r="2041" spans="1:7" ht="14.25">
      <c r="A2041" s="9"/>
      <c r="B2041" s="9"/>
      <c r="C2041" s="9"/>
      <c r="E2041" s="85"/>
      <c r="G2041" s="84"/>
    </row>
    <row r="2042" spans="1:7" ht="14.25">
      <c r="A2042" s="9"/>
      <c r="B2042" s="9"/>
      <c r="C2042" s="9"/>
      <c r="E2042" s="85"/>
      <c r="G2042" s="84"/>
    </row>
    <row r="2043" spans="1:7" ht="14.25">
      <c r="A2043" s="9"/>
      <c r="B2043" s="9"/>
      <c r="C2043" s="9"/>
      <c r="E2043" s="85"/>
      <c r="G2043" s="84"/>
    </row>
    <row r="2044" spans="1:7" ht="14.25">
      <c r="A2044" s="9"/>
      <c r="B2044" s="9"/>
      <c r="C2044" s="9"/>
      <c r="E2044" s="85"/>
      <c r="G2044" s="84"/>
    </row>
    <row r="2045" spans="1:7" ht="14.25">
      <c r="A2045" s="9"/>
      <c r="B2045" s="9"/>
      <c r="C2045" s="9"/>
      <c r="E2045" s="85"/>
      <c r="G2045" s="84"/>
    </row>
    <row r="2046" spans="1:7" ht="14.25">
      <c r="A2046" s="9"/>
      <c r="B2046" s="9"/>
      <c r="C2046" s="9"/>
      <c r="E2046" s="85"/>
      <c r="G2046" s="84"/>
    </row>
    <row r="2047" spans="1:7" ht="14.25">
      <c r="A2047" s="9"/>
      <c r="B2047" s="9"/>
      <c r="C2047" s="9"/>
      <c r="E2047" s="85"/>
      <c r="G2047" s="84"/>
    </row>
    <row r="2048" spans="1:7" ht="14.25">
      <c r="A2048" s="9"/>
      <c r="B2048" s="9"/>
      <c r="C2048" s="9"/>
      <c r="E2048" s="85"/>
      <c r="G2048" s="84"/>
    </row>
    <row r="2049" spans="1:7" ht="14.25">
      <c r="A2049" s="9"/>
      <c r="B2049" s="9"/>
      <c r="C2049" s="9"/>
      <c r="E2049" s="85"/>
      <c r="G2049" s="84"/>
    </row>
    <row r="2050" spans="1:7" ht="14.25">
      <c r="A2050" s="9"/>
      <c r="B2050" s="9"/>
      <c r="C2050" s="9"/>
      <c r="E2050" s="85"/>
      <c r="G2050" s="84"/>
    </row>
    <row r="2051" spans="1:7" ht="14.25">
      <c r="A2051" s="9"/>
      <c r="B2051" s="9"/>
      <c r="C2051" s="9"/>
      <c r="E2051" s="85"/>
      <c r="G2051" s="84"/>
    </row>
    <row r="2052" spans="1:7" ht="14.25">
      <c r="A2052" s="9"/>
      <c r="B2052" s="9"/>
      <c r="C2052" s="9"/>
      <c r="E2052" s="85"/>
      <c r="G2052" s="84"/>
    </row>
    <row r="2053" spans="1:7" ht="14.25">
      <c r="A2053" s="9"/>
      <c r="B2053" s="9"/>
      <c r="C2053" s="9"/>
      <c r="E2053" s="85"/>
      <c r="G2053" s="84"/>
    </row>
    <row r="2054" spans="1:7" ht="14.25">
      <c r="A2054" s="9"/>
      <c r="B2054" s="9"/>
      <c r="C2054" s="9"/>
      <c r="E2054" s="85"/>
      <c r="G2054" s="84"/>
    </row>
    <row r="2055" spans="1:7" ht="14.25">
      <c r="A2055" s="9"/>
      <c r="B2055" s="9"/>
      <c r="C2055" s="9"/>
      <c r="E2055" s="85"/>
      <c r="G2055" s="84"/>
    </row>
    <row r="2056" spans="1:7" ht="14.25">
      <c r="A2056" s="9"/>
      <c r="B2056" s="9"/>
      <c r="C2056" s="9"/>
      <c r="E2056" s="85"/>
      <c r="G2056" s="84"/>
    </row>
    <row r="2057" spans="1:7" ht="14.25">
      <c r="A2057" s="9"/>
      <c r="B2057" s="9"/>
      <c r="C2057" s="9"/>
      <c r="E2057" s="85"/>
      <c r="G2057" s="84"/>
    </row>
    <row r="2058" spans="1:7" ht="14.25">
      <c r="A2058" s="9"/>
      <c r="B2058" s="9"/>
      <c r="C2058" s="9"/>
      <c r="E2058" s="85"/>
      <c r="G2058" s="84"/>
    </row>
    <row r="2059" spans="1:7" ht="14.25">
      <c r="A2059" s="9"/>
      <c r="B2059" s="9"/>
      <c r="C2059" s="9"/>
      <c r="E2059" s="85"/>
      <c r="G2059" s="84"/>
    </row>
    <row r="2060" spans="1:7" ht="14.25">
      <c r="A2060" s="9"/>
      <c r="B2060" s="9"/>
      <c r="C2060" s="9"/>
      <c r="E2060" s="85"/>
      <c r="G2060" s="84"/>
    </row>
    <row r="2061" spans="1:7" ht="14.25">
      <c r="A2061" s="9"/>
      <c r="B2061" s="9"/>
      <c r="C2061" s="9"/>
      <c r="E2061" s="85"/>
      <c r="G2061" s="84"/>
    </row>
    <row r="2062" spans="1:7" ht="14.25">
      <c r="A2062" s="9"/>
      <c r="B2062" s="9"/>
      <c r="C2062" s="9"/>
      <c r="E2062" s="85"/>
      <c r="G2062" s="84"/>
    </row>
    <row r="2063" spans="1:7" ht="14.25">
      <c r="A2063" s="9"/>
      <c r="B2063" s="9"/>
      <c r="C2063" s="9"/>
      <c r="E2063" s="85"/>
      <c r="G2063" s="84"/>
    </row>
    <row r="2064" spans="1:7" ht="14.25">
      <c r="A2064" s="9"/>
      <c r="B2064" s="9"/>
      <c r="C2064" s="9"/>
      <c r="E2064" s="85"/>
      <c r="G2064" s="84"/>
    </row>
    <row r="2065" spans="1:7" ht="14.25">
      <c r="A2065" s="9"/>
      <c r="B2065" s="9"/>
      <c r="C2065" s="9"/>
      <c r="E2065" s="85"/>
      <c r="G2065" s="84"/>
    </row>
    <row r="2066" spans="1:7" ht="14.25">
      <c r="A2066" s="9"/>
      <c r="B2066" s="9"/>
      <c r="C2066" s="9"/>
      <c r="E2066" s="85"/>
      <c r="G2066" s="84"/>
    </row>
    <row r="2067" spans="1:7" ht="14.25">
      <c r="A2067" s="9"/>
      <c r="B2067" s="9"/>
      <c r="C2067" s="9"/>
      <c r="E2067" s="85"/>
      <c r="G2067" s="84"/>
    </row>
    <row r="2068" spans="1:7" ht="14.25">
      <c r="A2068" s="9"/>
      <c r="B2068" s="9"/>
      <c r="C2068" s="9"/>
      <c r="E2068" s="85"/>
      <c r="G2068" s="84"/>
    </row>
    <row r="2069" spans="1:7" ht="14.25">
      <c r="A2069" s="9"/>
      <c r="B2069" s="9"/>
      <c r="C2069" s="9"/>
      <c r="E2069" s="85"/>
      <c r="G2069" s="84"/>
    </row>
    <row r="2070" spans="1:7" ht="14.25">
      <c r="A2070" s="9"/>
      <c r="B2070" s="9"/>
      <c r="C2070" s="9"/>
      <c r="E2070" s="85"/>
      <c r="G2070" s="84"/>
    </row>
    <row r="2071" spans="1:7" ht="14.25">
      <c r="A2071" s="9"/>
      <c r="B2071" s="9"/>
      <c r="C2071" s="9"/>
      <c r="E2071" s="85"/>
      <c r="G2071" s="84"/>
    </row>
    <row r="2072" spans="1:7" ht="14.25">
      <c r="A2072" s="9"/>
      <c r="B2072" s="9"/>
      <c r="C2072" s="9"/>
      <c r="E2072" s="85"/>
      <c r="G2072" s="84"/>
    </row>
    <row r="2073" spans="1:7" ht="14.25">
      <c r="A2073" s="9"/>
      <c r="B2073" s="9"/>
      <c r="C2073" s="9"/>
      <c r="E2073" s="85"/>
      <c r="G2073" s="84"/>
    </row>
    <row r="2074" spans="1:7" ht="14.25">
      <c r="A2074" s="9"/>
      <c r="B2074" s="9"/>
      <c r="C2074" s="9"/>
      <c r="E2074" s="85"/>
      <c r="G2074" s="84"/>
    </row>
    <row r="2075" spans="1:7" ht="14.25">
      <c r="A2075" s="9"/>
      <c r="B2075" s="9"/>
      <c r="C2075" s="9"/>
      <c r="E2075" s="85"/>
      <c r="G2075" s="84"/>
    </row>
    <row r="2076" spans="1:7" ht="14.25">
      <c r="A2076" s="9"/>
      <c r="B2076" s="9"/>
      <c r="C2076" s="9"/>
      <c r="E2076" s="85"/>
      <c r="G2076" s="84"/>
    </row>
    <row r="2077" spans="1:7" ht="14.25">
      <c r="A2077" s="9"/>
      <c r="B2077" s="9"/>
      <c r="C2077" s="9"/>
      <c r="E2077" s="85"/>
      <c r="G2077" s="84"/>
    </row>
    <row r="2078" spans="1:7" ht="14.25">
      <c r="A2078" s="9"/>
      <c r="B2078" s="9"/>
      <c r="C2078" s="9"/>
      <c r="E2078" s="85"/>
      <c r="G2078" s="84"/>
    </row>
    <row r="2079" spans="1:7" ht="14.25">
      <c r="A2079" s="9"/>
      <c r="B2079" s="9"/>
      <c r="C2079" s="9"/>
      <c r="E2079" s="85"/>
      <c r="G2079" s="84"/>
    </row>
    <row r="2080" spans="1:7" ht="14.25">
      <c r="A2080" s="9"/>
      <c r="B2080" s="9"/>
      <c r="C2080" s="9"/>
      <c r="E2080" s="85"/>
      <c r="G2080" s="84"/>
    </row>
    <row r="2081" spans="1:7" ht="14.25">
      <c r="A2081" s="9"/>
      <c r="B2081" s="9"/>
      <c r="C2081" s="9"/>
      <c r="E2081" s="85"/>
      <c r="G2081" s="84"/>
    </row>
    <row r="2082" spans="1:7" ht="14.25">
      <c r="A2082" s="9"/>
      <c r="B2082" s="9"/>
      <c r="C2082" s="9"/>
      <c r="E2082" s="85"/>
      <c r="G2082" s="84"/>
    </row>
    <row r="2083" spans="1:7" ht="14.25">
      <c r="A2083" s="9"/>
      <c r="B2083" s="9"/>
      <c r="C2083" s="9"/>
      <c r="E2083" s="85"/>
      <c r="G2083" s="84"/>
    </row>
    <row r="2084" spans="1:7" ht="14.25">
      <c r="A2084" s="9"/>
      <c r="B2084" s="9"/>
      <c r="C2084" s="9"/>
      <c r="E2084" s="85"/>
      <c r="G2084" s="84"/>
    </row>
    <row r="2085" spans="1:7" ht="14.25">
      <c r="A2085" s="9"/>
      <c r="B2085" s="9"/>
      <c r="C2085" s="9"/>
      <c r="E2085" s="85"/>
      <c r="G2085" s="84"/>
    </row>
    <row r="2086" spans="1:7" ht="14.25">
      <c r="A2086" s="9"/>
      <c r="B2086" s="9"/>
      <c r="C2086" s="9"/>
      <c r="E2086" s="85"/>
      <c r="G2086" s="84"/>
    </row>
    <row r="2087" spans="1:7" ht="14.25">
      <c r="A2087" s="9"/>
      <c r="B2087" s="9"/>
      <c r="C2087" s="9"/>
      <c r="E2087" s="85"/>
      <c r="G2087" s="84"/>
    </row>
    <row r="2088" spans="1:7" ht="14.25">
      <c r="A2088" s="9"/>
      <c r="B2088" s="9"/>
      <c r="C2088" s="9"/>
      <c r="E2088" s="85"/>
      <c r="G2088" s="84"/>
    </row>
    <row r="2089" spans="1:7" ht="14.25">
      <c r="A2089" s="9"/>
      <c r="B2089" s="9"/>
      <c r="C2089" s="9"/>
      <c r="E2089" s="85"/>
      <c r="G2089" s="84"/>
    </row>
    <row r="2090" spans="1:7" ht="14.25">
      <c r="A2090" s="9"/>
      <c r="B2090" s="9"/>
      <c r="C2090" s="9"/>
      <c r="E2090" s="85"/>
      <c r="G2090" s="84"/>
    </row>
    <row r="2091" spans="1:7" ht="14.25">
      <c r="A2091" s="9"/>
      <c r="B2091" s="9"/>
      <c r="C2091" s="9"/>
      <c r="E2091" s="85"/>
      <c r="G2091" s="84"/>
    </row>
    <row r="2092" spans="1:7" ht="14.25">
      <c r="A2092" s="9"/>
      <c r="B2092" s="9"/>
      <c r="C2092" s="9"/>
      <c r="E2092" s="85"/>
      <c r="G2092" s="84"/>
    </row>
    <row r="2093" spans="1:7" ht="14.25">
      <c r="A2093" s="9"/>
      <c r="B2093" s="9"/>
      <c r="C2093" s="9"/>
      <c r="E2093" s="85"/>
      <c r="G2093" s="84"/>
    </row>
    <row r="2094" spans="1:7" ht="14.25">
      <c r="A2094" s="9"/>
      <c r="B2094" s="9"/>
      <c r="C2094" s="9"/>
      <c r="E2094" s="85"/>
      <c r="G2094" s="84"/>
    </row>
    <row r="2095" spans="1:7" ht="14.25">
      <c r="A2095" s="9"/>
      <c r="B2095" s="9"/>
      <c r="C2095" s="9"/>
      <c r="E2095" s="85"/>
      <c r="G2095" s="84"/>
    </row>
    <row r="2096" spans="1:7" ht="14.25">
      <c r="A2096" s="9"/>
      <c r="B2096" s="9"/>
      <c r="C2096" s="9"/>
      <c r="E2096" s="85"/>
      <c r="G2096" s="84"/>
    </row>
    <row r="2097" spans="1:7" ht="14.25">
      <c r="A2097" s="9"/>
      <c r="B2097" s="9"/>
      <c r="C2097" s="9"/>
      <c r="E2097" s="85"/>
      <c r="G2097" s="84"/>
    </row>
    <row r="2098" spans="1:7" ht="14.25">
      <c r="A2098" s="9"/>
      <c r="B2098" s="9"/>
      <c r="C2098" s="9"/>
      <c r="E2098" s="85"/>
      <c r="G2098" s="84"/>
    </row>
    <row r="2099" spans="1:7" ht="14.25">
      <c r="A2099" s="9"/>
      <c r="B2099" s="9"/>
      <c r="C2099" s="9"/>
      <c r="E2099" s="85"/>
      <c r="G2099" s="84"/>
    </row>
    <row r="2100" spans="1:7" ht="14.25">
      <c r="A2100" s="9"/>
      <c r="B2100" s="9"/>
      <c r="C2100" s="9"/>
      <c r="E2100" s="85"/>
      <c r="G2100" s="84"/>
    </row>
    <row r="2101" spans="1:7" ht="14.25">
      <c r="A2101" s="9"/>
      <c r="B2101" s="9"/>
      <c r="C2101" s="9"/>
      <c r="E2101" s="85"/>
      <c r="G2101" s="84"/>
    </row>
    <row r="2102" spans="1:7" ht="14.25">
      <c r="A2102" s="9"/>
      <c r="B2102" s="9"/>
      <c r="C2102" s="9"/>
      <c r="E2102" s="85"/>
      <c r="G2102" s="84"/>
    </row>
    <row r="2103" spans="1:7" ht="14.25">
      <c r="A2103" s="9"/>
      <c r="B2103" s="9"/>
      <c r="C2103" s="9"/>
      <c r="E2103" s="85"/>
      <c r="G2103" s="84"/>
    </row>
    <row r="2104" spans="1:7" ht="14.25">
      <c r="A2104" s="9"/>
      <c r="B2104" s="9"/>
      <c r="C2104" s="9"/>
      <c r="E2104" s="85"/>
      <c r="G2104" s="84"/>
    </row>
    <row r="2105" spans="1:7" ht="14.25">
      <c r="A2105" s="9"/>
      <c r="B2105" s="9"/>
      <c r="C2105" s="9"/>
      <c r="E2105" s="85"/>
      <c r="G2105" s="84"/>
    </row>
    <row r="2106" spans="1:7" ht="14.25">
      <c r="A2106" s="9"/>
      <c r="B2106" s="9"/>
      <c r="C2106" s="9"/>
      <c r="E2106" s="85"/>
      <c r="G2106" s="84"/>
    </row>
    <row r="2107" spans="1:7" ht="14.25">
      <c r="A2107" s="9"/>
      <c r="B2107" s="9"/>
      <c r="C2107" s="9"/>
      <c r="E2107" s="85"/>
      <c r="G2107" s="84"/>
    </row>
    <row r="2108" spans="1:7" ht="14.25">
      <c r="A2108" s="9"/>
      <c r="B2108" s="9"/>
      <c r="C2108" s="9"/>
      <c r="E2108" s="85"/>
      <c r="G2108" s="84"/>
    </row>
    <row r="2109" spans="1:7" ht="14.25">
      <c r="A2109" s="9"/>
      <c r="B2109" s="9"/>
      <c r="C2109" s="9"/>
      <c r="E2109" s="85"/>
      <c r="G2109" s="84"/>
    </row>
    <row r="2110" spans="1:7" ht="14.25">
      <c r="A2110" s="9"/>
      <c r="B2110" s="9"/>
      <c r="C2110" s="9"/>
      <c r="E2110" s="85"/>
      <c r="G2110" s="84"/>
    </row>
    <row r="2111" spans="1:7" ht="14.25">
      <c r="A2111" s="9"/>
      <c r="B2111" s="9"/>
      <c r="C2111" s="9"/>
      <c r="E2111" s="85"/>
      <c r="G2111" s="84"/>
    </row>
    <row r="2112" spans="1:7" ht="14.25">
      <c r="A2112" s="9"/>
      <c r="B2112" s="9"/>
      <c r="C2112" s="9"/>
      <c r="E2112" s="85"/>
      <c r="G2112" s="84"/>
    </row>
    <row r="2113" spans="1:7" ht="14.25">
      <c r="A2113" s="9"/>
      <c r="B2113" s="9"/>
      <c r="C2113" s="9"/>
      <c r="E2113" s="85"/>
      <c r="G2113" s="84"/>
    </row>
    <row r="2114" spans="1:7" ht="14.25">
      <c r="A2114" s="9"/>
      <c r="B2114" s="9"/>
      <c r="C2114" s="9"/>
      <c r="E2114" s="85"/>
      <c r="G2114" s="84"/>
    </row>
    <row r="2115" spans="1:7" ht="14.25">
      <c r="A2115" s="9"/>
      <c r="B2115" s="9"/>
      <c r="C2115" s="9"/>
      <c r="E2115" s="85"/>
      <c r="G2115" s="84"/>
    </row>
    <row r="2116" spans="1:7" ht="14.25">
      <c r="A2116" s="9"/>
      <c r="B2116" s="9"/>
      <c r="C2116" s="9"/>
      <c r="E2116" s="85"/>
      <c r="G2116" s="84"/>
    </row>
    <row r="2117" spans="1:7" ht="14.25">
      <c r="A2117" s="9"/>
      <c r="B2117" s="9"/>
      <c r="C2117" s="9"/>
      <c r="E2117" s="85"/>
      <c r="G2117" s="84"/>
    </row>
    <row r="2118" spans="1:7" ht="14.25">
      <c r="A2118" s="9"/>
      <c r="B2118" s="9"/>
      <c r="C2118" s="9"/>
      <c r="E2118" s="85"/>
      <c r="G2118" s="84"/>
    </row>
    <row r="2119" spans="1:7" ht="14.25">
      <c r="A2119" s="9"/>
      <c r="B2119" s="9"/>
      <c r="C2119" s="9"/>
      <c r="E2119" s="85"/>
      <c r="G2119" s="84"/>
    </row>
    <row r="2120" spans="1:7" ht="14.25">
      <c r="A2120" s="9"/>
      <c r="B2120" s="9"/>
      <c r="C2120" s="9"/>
      <c r="E2120" s="85"/>
      <c r="G2120" s="84"/>
    </row>
    <row r="2121" spans="1:7" ht="14.25">
      <c r="A2121" s="9"/>
      <c r="B2121" s="9"/>
      <c r="C2121" s="9"/>
      <c r="E2121" s="85"/>
      <c r="G2121" s="84"/>
    </row>
    <row r="2122" spans="1:7" ht="14.25">
      <c r="A2122" s="9"/>
      <c r="B2122" s="9"/>
      <c r="C2122" s="9"/>
      <c r="E2122" s="85"/>
      <c r="G2122" s="84"/>
    </row>
    <row r="2123" spans="1:7" ht="14.25">
      <c r="A2123" s="9"/>
      <c r="B2123" s="9"/>
      <c r="C2123" s="9"/>
      <c r="E2123" s="85"/>
      <c r="G2123" s="84"/>
    </row>
    <row r="2124" spans="1:7" ht="14.25">
      <c r="A2124" s="9"/>
      <c r="B2124" s="9"/>
      <c r="C2124" s="9"/>
      <c r="E2124" s="85"/>
      <c r="G2124" s="84"/>
    </row>
    <row r="2125" spans="1:7" ht="14.25">
      <c r="A2125" s="9"/>
      <c r="B2125" s="9"/>
      <c r="C2125" s="9"/>
      <c r="E2125" s="85"/>
      <c r="G2125" s="84"/>
    </row>
    <row r="2126" spans="1:7" ht="14.25">
      <c r="A2126" s="9"/>
      <c r="B2126" s="9"/>
      <c r="C2126" s="9"/>
      <c r="E2126" s="85"/>
      <c r="G2126" s="84"/>
    </row>
    <row r="2127" spans="1:7" ht="14.25">
      <c r="A2127" s="9"/>
      <c r="B2127" s="9"/>
      <c r="C2127" s="9"/>
      <c r="E2127" s="85"/>
      <c r="G2127" s="84"/>
    </row>
    <row r="2128" spans="1:7" ht="14.25">
      <c r="A2128" s="9"/>
      <c r="B2128" s="9"/>
      <c r="C2128" s="9"/>
      <c r="E2128" s="85"/>
      <c r="G2128" s="84"/>
    </row>
    <row r="2129" spans="1:7" ht="14.25">
      <c r="A2129" s="9"/>
      <c r="B2129" s="9"/>
      <c r="C2129" s="9"/>
      <c r="E2129" s="85"/>
      <c r="G2129" s="84"/>
    </row>
    <row r="2130" spans="1:7" ht="14.25">
      <c r="A2130" s="9"/>
      <c r="B2130" s="9"/>
      <c r="C2130" s="9"/>
      <c r="E2130" s="85"/>
      <c r="G2130" s="84"/>
    </row>
    <row r="2131" spans="1:7" ht="14.25">
      <c r="A2131" s="9"/>
      <c r="B2131" s="9"/>
      <c r="C2131" s="9"/>
      <c r="E2131" s="85"/>
      <c r="G2131" s="84"/>
    </row>
    <row r="2132" spans="1:7" ht="14.25">
      <c r="A2132" s="9"/>
      <c r="B2132" s="9"/>
      <c r="C2132" s="9"/>
      <c r="E2132" s="85"/>
      <c r="G2132" s="84"/>
    </row>
    <row r="2133" spans="1:7" ht="14.25">
      <c r="A2133" s="9"/>
      <c r="B2133" s="9"/>
      <c r="C2133" s="9"/>
      <c r="E2133" s="85"/>
      <c r="G2133" s="84"/>
    </row>
    <row r="2134" spans="1:7" ht="14.25">
      <c r="A2134" s="9"/>
      <c r="B2134" s="9"/>
      <c r="C2134" s="9"/>
      <c r="E2134" s="85"/>
      <c r="G2134" s="84"/>
    </row>
    <row r="2135" spans="1:7" ht="14.25">
      <c r="A2135" s="9"/>
      <c r="B2135" s="9"/>
      <c r="C2135" s="9"/>
      <c r="E2135" s="85"/>
      <c r="G2135" s="84"/>
    </row>
    <row r="2136" spans="1:7" ht="14.25">
      <c r="A2136" s="9"/>
      <c r="B2136" s="9"/>
      <c r="C2136" s="9"/>
      <c r="E2136" s="85"/>
      <c r="G2136" s="84"/>
    </row>
    <row r="2137" spans="1:7" ht="14.25">
      <c r="A2137" s="9"/>
      <c r="B2137" s="9"/>
      <c r="C2137" s="9"/>
      <c r="E2137" s="85"/>
      <c r="G2137" s="84"/>
    </row>
    <row r="2138" spans="1:7" ht="14.25">
      <c r="A2138" s="9"/>
      <c r="B2138" s="9"/>
      <c r="C2138" s="9"/>
      <c r="E2138" s="85"/>
      <c r="G2138" s="84"/>
    </row>
    <row r="2139" spans="1:7" ht="14.25">
      <c r="A2139" s="9"/>
      <c r="B2139" s="9"/>
      <c r="C2139" s="9"/>
      <c r="E2139" s="85"/>
      <c r="G2139" s="84"/>
    </row>
    <row r="2140" spans="1:7" ht="14.25">
      <c r="A2140" s="9"/>
      <c r="B2140" s="9"/>
      <c r="C2140" s="9"/>
      <c r="E2140" s="85"/>
      <c r="G2140" s="84"/>
    </row>
    <row r="2141" spans="1:7" ht="14.25">
      <c r="A2141" s="9"/>
      <c r="B2141" s="9"/>
      <c r="C2141" s="9"/>
      <c r="E2141" s="85"/>
      <c r="G2141" s="84"/>
    </row>
    <row r="2142" spans="1:7" ht="14.25">
      <c r="A2142" s="9"/>
      <c r="B2142" s="9"/>
      <c r="C2142" s="9"/>
      <c r="E2142" s="85"/>
      <c r="G2142" s="84"/>
    </row>
    <row r="2143" spans="1:7" ht="14.25">
      <c r="A2143" s="9"/>
      <c r="B2143" s="9"/>
      <c r="C2143" s="9"/>
      <c r="E2143" s="85"/>
      <c r="G2143" s="84"/>
    </row>
    <row r="2144" spans="1:7" ht="14.25">
      <c r="A2144" s="9"/>
      <c r="B2144" s="9"/>
      <c r="C2144" s="9"/>
      <c r="E2144" s="85"/>
      <c r="G2144" s="84"/>
    </row>
    <row r="2145" spans="1:7" ht="14.25">
      <c r="A2145" s="9"/>
      <c r="B2145" s="9"/>
      <c r="C2145" s="9"/>
      <c r="E2145" s="85"/>
      <c r="G2145" s="84"/>
    </row>
    <row r="2146" spans="1:7" ht="14.25">
      <c r="A2146" s="9"/>
      <c r="B2146" s="9"/>
      <c r="C2146" s="9"/>
      <c r="E2146" s="85"/>
      <c r="G2146" s="84"/>
    </row>
    <row r="2147" spans="1:7" ht="14.25">
      <c r="A2147" s="9"/>
      <c r="B2147" s="9"/>
      <c r="C2147" s="9"/>
      <c r="E2147" s="85"/>
      <c r="G2147" s="84"/>
    </row>
    <row r="2148" spans="1:7" ht="14.25">
      <c r="A2148" s="9"/>
      <c r="B2148" s="9"/>
      <c r="C2148" s="9"/>
      <c r="E2148" s="85"/>
      <c r="G2148" s="84"/>
    </row>
    <row r="2149" spans="1:7" ht="14.25">
      <c r="A2149" s="9"/>
      <c r="B2149" s="9"/>
      <c r="C2149" s="9"/>
      <c r="E2149" s="85"/>
      <c r="G2149" s="84"/>
    </row>
    <row r="2150" spans="1:7" ht="14.25">
      <c r="A2150" s="9"/>
      <c r="B2150" s="9"/>
      <c r="C2150" s="9"/>
      <c r="E2150" s="85"/>
      <c r="G2150" s="84"/>
    </row>
    <row r="2151" spans="1:7" ht="14.25">
      <c r="A2151" s="9"/>
      <c r="B2151" s="9"/>
      <c r="C2151" s="9"/>
      <c r="E2151" s="85"/>
      <c r="G2151" s="84"/>
    </row>
    <row r="2152" spans="1:7" ht="14.25">
      <c r="A2152" s="9"/>
      <c r="B2152" s="9"/>
      <c r="C2152" s="9"/>
      <c r="E2152" s="85"/>
      <c r="G2152" s="84"/>
    </row>
    <row r="2153" spans="1:7" ht="14.25">
      <c r="A2153" s="9"/>
      <c r="B2153" s="9"/>
      <c r="C2153" s="9"/>
      <c r="E2153" s="85"/>
      <c r="G2153" s="84"/>
    </row>
    <row r="2154" spans="1:7" ht="14.25">
      <c r="A2154" s="9"/>
      <c r="B2154" s="9"/>
      <c r="C2154" s="9"/>
      <c r="E2154" s="85"/>
      <c r="G2154" s="84"/>
    </row>
    <row r="2155" spans="1:7" ht="14.25">
      <c r="A2155" s="9"/>
      <c r="B2155" s="9"/>
      <c r="C2155" s="9"/>
      <c r="E2155" s="85"/>
      <c r="G2155" s="84"/>
    </row>
    <row r="2156" spans="1:7" ht="14.25">
      <c r="A2156" s="9"/>
      <c r="B2156" s="9"/>
      <c r="C2156" s="9"/>
      <c r="E2156" s="85"/>
      <c r="G2156" s="84"/>
    </row>
    <row r="2157" spans="1:7" ht="14.25">
      <c r="A2157" s="9"/>
      <c r="B2157" s="9"/>
      <c r="C2157" s="9"/>
      <c r="E2157" s="85"/>
      <c r="G2157" s="84"/>
    </row>
    <row r="2158" spans="1:7" ht="14.25">
      <c r="A2158" s="9"/>
      <c r="B2158" s="9"/>
      <c r="C2158" s="9"/>
      <c r="E2158" s="85"/>
      <c r="G2158" s="84"/>
    </row>
    <row r="2159" spans="1:7" ht="14.25">
      <c r="A2159" s="9"/>
      <c r="B2159" s="9"/>
      <c r="C2159" s="9"/>
      <c r="E2159" s="85"/>
      <c r="G2159" s="84"/>
    </row>
    <row r="2160" spans="1:7" ht="14.25">
      <c r="A2160" s="9"/>
      <c r="B2160" s="9"/>
      <c r="C2160" s="9"/>
      <c r="E2160" s="85"/>
      <c r="G2160" s="84"/>
    </row>
    <row r="2161" spans="1:7" ht="14.25">
      <c r="A2161" s="9"/>
      <c r="B2161" s="9"/>
      <c r="C2161" s="9"/>
      <c r="E2161" s="85"/>
      <c r="G2161" s="84"/>
    </row>
    <row r="2162" spans="1:7" ht="14.25">
      <c r="A2162" s="9"/>
      <c r="B2162" s="9"/>
      <c r="C2162" s="9"/>
      <c r="E2162" s="85"/>
      <c r="G2162" s="84"/>
    </row>
    <row r="2163" spans="1:7" ht="14.25">
      <c r="A2163" s="9"/>
      <c r="B2163" s="9"/>
      <c r="C2163" s="9"/>
      <c r="E2163" s="85"/>
      <c r="G2163" s="84"/>
    </row>
    <row r="2164" spans="1:7" ht="14.25">
      <c r="A2164" s="9"/>
      <c r="B2164" s="9"/>
      <c r="C2164" s="9"/>
      <c r="E2164" s="85"/>
      <c r="G2164" s="84"/>
    </row>
    <row r="2165" spans="1:7" ht="14.25">
      <c r="A2165" s="9"/>
      <c r="B2165" s="9"/>
      <c r="C2165" s="9"/>
      <c r="E2165" s="85"/>
      <c r="G2165" s="84"/>
    </row>
    <row r="2166" spans="1:7" ht="14.25">
      <c r="A2166" s="9"/>
      <c r="B2166" s="9"/>
      <c r="C2166" s="9"/>
      <c r="E2166" s="85"/>
      <c r="G2166" s="84"/>
    </row>
    <row r="2167" spans="1:7" ht="14.25">
      <c r="A2167" s="9"/>
      <c r="B2167" s="9"/>
      <c r="C2167" s="9"/>
      <c r="E2167" s="85"/>
      <c r="G2167" s="84"/>
    </row>
    <row r="2168" spans="1:7" ht="14.25">
      <c r="A2168" s="9"/>
      <c r="B2168" s="9"/>
      <c r="C2168" s="9"/>
      <c r="E2168" s="85"/>
      <c r="G2168" s="84"/>
    </row>
    <row r="2169" spans="1:7" ht="14.25">
      <c r="A2169" s="9"/>
      <c r="B2169" s="9"/>
      <c r="C2169" s="9"/>
      <c r="E2169" s="85"/>
      <c r="G2169" s="84"/>
    </row>
    <row r="2170" spans="1:7" ht="14.25">
      <c r="A2170" s="9"/>
      <c r="B2170" s="9"/>
      <c r="C2170" s="9"/>
      <c r="E2170" s="85"/>
      <c r="G2170" s="84"/>
    </row>
    <row r="2171" spans="1:7" ht="14.25">
      <c r="A2171" s="9"/>
      <c r="B2171" s="9"/>
      <c r="C2171" s="9"/>
      <c r="E2171" s="85"/>
      <c r="G2171" s="84"/>
    </row>
    <row r="2172" spans="1:7" ht="14.25">
      <c r="A2172" s="9"/>
      <c r="B2172" s="9"/>
      <c r="C2172" s="9"/>
      <c r="E2172" s="85"/>
      <c r="G2172" s="84"/>
    </row>
    <row r="2173" spans="1:7" ht="14.25">
      <c r="A2173" s="9"/>
      <c r="B2173" s="9"/>
      <c r="C2173" s="9"/>
      <c r="E2173" s="85"/>
      <c r="G2173" s="84"/>
    </row>
    <row r="2174" spans="1:7" ht="14.25">
      <c r="A2174" s="9"/>
      <c r="B2174" s="9"/>
      <c r="C2174" s="9"/>
      <c r="E2174" s="85"/>
      <c r="G2174" s="84"/>
    </row>
    <row r="2175" spans="1:7" ht="14.25">
      <c r="A2175" s="9"/>
      <c r="B2175" s="9"/>
      <c r="C2175" s="9"/>
      <c r="E2175" s="85"/>
      <c r="G2175" s="84"/>
    </row>
    <row r="2176" spans="1:7" ht="14.25">
      <c r="A2176" s="9"/>
      <c r="B2176" s="9"/>
      <c r="C2176" s="9"/>
      <c r="E2176" s="85"/>
      <c r="G2176" s="84"/>
    </row>
    <row r="2177" spans="1:7" ht="14.25">
      <c r="A2177" s="9"/>
      <c r="B2177" s="9"/>
      <c r="C2177" s="9"/>
      <c r="E2177" s="85"/>
      <c r="G2177" s="84"/>
    </row>
    <row r="2178" spans="1:7" ht="14.25">
      <c r="A2178" s="9"/>
      <c r="B2178" s="9"/>
      <c r="C2178" s="9"/>
      <c r="E2178" s="85"/>
      <c r="G2178" s="84"/>
    </row>
    <row r="2179" spans="1:7" ht="14.25">
      <c r="A2179" s="9"/>
      <c r="B2179" s="9"/>
      <c r="C2179" s="9"/>
      <c r="E2179" s="85"/>
      <c r="G2179" s="84"/>
    </row>
    <row r="2180" spans="1:7" ht="14.25">
      <c r="A2180" s="9"/>
      <c r="B2180" s="9"/>
      <c r="C2180" s="9"/>
      <c r="E2180" s="85"/>
      <c r="G2180" s="84"/>
    </row>
    <row r="2181" spans="1:7" ht="14.25">
      <c r="A2181" s="9"/>
      <c r="B2181" s="9"/>
      <c r="C2181" s="9"/>
      <c r="E2181" s="85"/>
      <c r="G2181" s="84"/>
    </row>
    <row r="2182" spans="1:7" ht="14.25">
      <c r="A2182" s="9"/>
      <c r="B2182" s="9"/>
      <c r="C2182" s="9"/>
      <c r="E2182" s="85"/>
      <c r="G2182" s="84"/>
    </row>
    <row r="2183" spans="1:7" ht="14.25">
      <c r="A2183" s="9"/>
      <c r="B2183" s="9"/>
      <c r="C2183" s="9"/>
      <c r="E2183" s="85"/>
      <c r="G2183" s="84"/>
    </row>
    <row r="2184" spans="1:7" ht="14.25">
      <c r="A2184" s="9"/>
      <c r="B2184" s="9"/>
      <c r="C2184" s="9"/>
      <c r="E2184" s="85"/>
      <c r="G2184" s="84"/>
    </row>
    <row r="2185" spans="1:7" ht="14.25">
      <c r="A2185" s="9"/>
      <c r="B2185" s="9"/>
      <c r="C2185" s="9"/>
      <c r="E2185" s="85"/>
      <c r="G2185" s="84"/>
    </row>
    <row r="2186" spans="1:7" ht="14.25">
      <c r="A2186" s="9"/>
      <c r="B2186" s="9"/>
      <c r="C2186" s="9"/>
      <c r="E2186" s="85"/>
      <c r="G2186" s="84"/>
    </row>
    <row r="2187" spans="1:7" ht="14.25">
      <c r="A2187" s="9"/>
      <c r="B2187" s="9"/>
      <c r="C2187" s="9"/>
      <c r="E2187" s="85"/>
      <c r="G2187" s="84"/>
    </row>
    <row r="2188" spans="1:7" ht="14.25">
      <c r="A2188" s="9"/>
      <c r="B2188" s="9"/>
      <c r="C2188" s="9"/>
      <c r="E2188" s="85"/>
      <c r="G2188" s="84"/>
    </row>
    <row r="2189" spans="1:7" ht="14.25">
      <c r="A2189" s="9"/>
      <c r="B2189" s="9"/>
      <c r="C2189" s="9"/>
      <c r="E2189" s="85"/>
      <c r="G2189" s="84"/>
    </row>
    <row r="2190" spans="1:7" ht="14.25">
      <c r="A2190" s="9"/>
      <c r="B2190" s="9"/>
      <c r="C2190" s="9"/>
      <c r="E2190" s="85"/>
      <c r="G2190" s="84"/>
    </row>
    <row r="2191" spans="1:7" ht="14.25">
      <c r="A2191" s="9"/>
      <c r="B2191" s="9"/>
      <c r="C2191" s="9"/>
      <c r="E2191" s="85"/>
      <c r="G2191" s="84"/>
    </row>
    <row r="2192" spans="1:7" ht="14.25">
      <c r="A2192" s="9"/>
      <c r="B2192" s="9"/>
      <c r="C2192" s="9"/>
      <c r="E2192" s="85"/>
      <c r="G2192" s="84"/>
    </row>
    <row r="2193" spans="1:7" ht="14.25">
      <c r="A2193" s="9"/>
      <c r="B2193" s="9"/>
      <c r="C2193" s="9"/>
      <c r="E2193" s="85"/>
      <c r="G2193" s="84"/>
    </row>
    <row r="2194" spans="1:7" ht="14.25">
      <c r="A2194" s="9"/>
      <c r="B2194" s="9"/>
      <c r="C2194" s="9"/>
      <c r="E2194" s="85"/>
      <c r="G2194" s="84"/>
    </row>
    <row r="2195" spans="1:7" ht="14.25">
      <c r="A2195" s="9"/>
      <c r="B2195" s="9"/>
      <c r="C2195" s="9"/>
      <c r="E2195" s="85"/>
      <c r="G2195" s="84"/>
    </row>
    <row r="2196" spans="1:7" ht="14.25">
      <c r="A2196" s="9"/>
      <c r="B2196" s="9"/>
      <c r="C2196" s="9"/>
      <c r="E2196" s="85"/>
      <c r="G2196" s="84"/>
    </row>
    <row r="2197" spans="1:7" ht="14.25">
      <c r="A2197" s="9"/>
      <c r="B2197" s="9"/>
      <c r="C2197" s="9"/>
      <c r="E2197" s="85"/>
      <c r="G2197" s="84"/>
    </row>
    <row r="2198" spans="1:7" ht="14.25">
      <c r="A2198" s="9"/>
      <c r="B2198" s="9"/>
      <c r="C2198" s="9"/>
      <c r="E2198" s="85"/>
      <c r="G2198" s="84"/>
    </row>
    <row r="2199" spans="1:7" ht="14.25">
      <c r="A2199" s="9"/>
      <c r="B2199" s="9"/>
      <c r="C2199" s="9"/>
      <c r="E2199" s="85"/>
      <c r="G2199" s="84"/>
    </row>
    <row r="2200" spans="1:7" ht="14.25">
      <c r="A2200" s="9"/>
      <c r="B2200" s="9"/>
      <c r="C2200" s="9"/>
      <c r="E2200" s="85"/>
      <c r="G2200" s="84"/>
    </row>
    <row r="2201" spans="1:7" ht="14.25">
      <c r="A2201" s="9"/>
      <c r="B2201" s="9"/>
      <c r="C2201" s="9"/>
      <c r="E2201" s="85"/>
      <c r="G2201" s="84"/>
    </row>
    <row r="2202" spans="1:7" ht="14.25">
      <c r="A2202" s="9"/>
      <c r="B2202" s="9"/>
      <c r="C2202" s="9"/>
      <c r="E2202" s="85"/>
      <c r="G2202" s="84"/>
    </row>
    <row r="2203" spans="1:7" ht="14.25">
      <c r="A2203" s="9"/>
      <c r="B2203" s="9"/>
      <c r="C2203" s="9"/>
      <c r="E2203" s="85"/>
      <c r="G2203" s="84"/>
    </row>
    <row r="2204" spans="1:7" ht="14.25">
      <c r="A2204" s="9"/>
      <c r="B2204" s="9"/>
      <c r="C2204" s="9"/>
      <c r="E2204" s="85"/>
      <c r="G2204" s="84"/>
    </row>
    <row r="2205" spans="1:7" ht="14.25">
      <c r="A2205" s="9"/>
      <c r="B2205" s="9"/>
      <c r="C2205" s="9"/>
      <c r="E2205" s="85"/>
      <c r="G2205" s="84"/>
    </row>
    <row r="2206" spans="1:7" ht="14.25">
      <c r="A2206" s="9"/>
      <c r="B2206" s="9"/>
      <c r="C2206" s="9"/>
      <c r="E2206" s="85"/>
      <c r="G2206" s="84"/>
    </row>
    <row r="2207" spans="1:7" ht="14.25">
      <c r="A2207" s="9"/>
      <c r="B2207" s="9"/>
      <c r="C2207" s="9"/>
      <c r="E2207" s="85"/>
      <c r="G2207" s="84"/>
    </row>
    <row r="2208" spans="1:7" ht="14.25">
      <c r="A2208" s="9"/>
      <c r="B2208" s="9"/>
      <c r="C2208" s="9"/>
      <c r="E2208" s="85"/>
      <c r="G2208" s="84"/>
    </row>
    <row r="2209" spans="1:7" ht="14.25">
      <c r="A2209" s="9"/>
      <c r="B2209" s="9"/>
      <c r="C2209" s="9"/>
      <c r="E2209" s="85"/>
      <c r="G2209" s="84"/>
    </row>
    <row r="2210" spans="1:7" ht="14.25">
      <c r="A2210" s="9"/>
      <c r="B2210" s="9"/>
      <c r="C2210" s="9"/>
      <c r="E2210" s="85"/>
      <c r="G2210" s="84"/>
    </row>
    <row r="2211" spans="1:7" ht="14.25">
      <c r="A2211" s="9"/>
      <c r="B2211" s="9"/>
      <c r="C2211" s="9"/>
      <c r="E2211" s="85"/>
      <c r="G2211" s="84"/>
    </row>
    <row r="2212" spans="1:7" ht="14.25">
      <c r="A2212" s="9"/>
      <c r="B2212" s="9"/>
      <c r="C2212" s="9"/>
      <c r="E2212" s="85"/>
      <c r="G2212" s="84"/>
    </row>
    <row r="2213" spans="1:7" ht="14.25">
      <c r="A2213" s="9"/>
      <c r="B2213" s="9"/>
      <c r="C2213" s="9"/>
      <c r="E2213" s="85"/>
      <c r="G2213" s="84"/>
    </row>
    <row r="2214" spans="1:7" ht="14.25">
      <c r="A2214" s="9"/>
      <c r="B2214" s="9"/>
      <c r="C2214" s="9"/>
      <c r="E2214" s="85"/>
      <c r="G2214" s="84"/>
    </row>
    <row r="2215" spans="1:7" ht="14.25">
      <c r="A2215" s="9"/>
      <c r="B2215" s="9"/>
      <c r="C2215" s="9"/>
      <c r="E2215" s="85"/>
      <c r="G2215" s="84"/>
    </row>
    <row r="2216" spans="1:7" ht="14.25">
      <c r="A2216" s="9"/>
      <c r="B2216" s="9"/>
      <c r="C2216" s="9"/>
      <c r="E2216" s="85"/>
      <c r="G2216" s="84"/>
    </row>
    <row r="2217" spans="1:7" ht="14.25">
      <c r="A2217" s="9"/>
      <c r="B2217" s="9"/>
      <c r="C2217" s="9"/>
      <c r="E2217" s="85"/>
      <c r="G2217" s="84"/>
    </row>
    <row r="2218" spans="1:7" ht="14.25">
      <c r="A2218" s="9"/>
      <c r="B2218" s="9"/>
      <c r="C2218" s="9"/>
      <c r="E2218" s="85"/>
      <c r="G2218" s="84"/>
    </row>
    <row r="2219" spans="1:7" ht="14.25">
      <c r="A2219" s="9"/>
      <c r="B2219" s="9"/>
      <c r="C2219" s="9"/>
      <c r="E2219" s="85"/>
      <c r="G2219" s="84"/>
    </row>
    <row r="2220" spans="1:7" ht="14.25">
      <c r="A2220" s="9"/>
      <c r="B2220" s="9"/>
      <c r="C2220" s="9"/>
      <c r="E2220" s="85"/>
      <c r="G2220" s="84"/>
    </row>
    <row r="2221" spans="1:7" ht="14.25">
      <c r="A2221" s="9"/>
      <c r="B2221" s="9"/>
      <c r="C2221" s="9"/>
      <c r="E2221" s="85"/>
      <c r="G2221" s="84"/>
    </row>
    <row r="2222" spans="1:7" ht="14.25">
      <c r="A2222" s="9"/>
      <c r="B2222" s="9"/>
      <c r="C2222" s="9"/>
      <c r="E2222" s="85"/>
      <c r="G2222" s="84"/>
    </row>
    <row r="2223" spans="1:7" ht="14.25">
      <c r="A2223" s="9"/>
      <c r="B2223" s="9"/>
      <c r="C2223" s="9"/>
      <c r="E2223" s="85"/>
      <c r="G2223" s="84"/>
    </row>
    <row r="2224" spans="1:7" ht="14.25">
      <c r="A2224" s="9"/>
      <c r="B2224" s="9"/>
      <c r="C2224" s="9"/>
      <c r="E2224" s="85"/>
      <c r="G2224" s="84"/>
    </row>
    <row r="2225" spans="1:7" ht="14.25">
      <c r="A2225" s="9"/>
      <c r="B2225" s="9"/>
      <c r="C2225" s="9"/>
      <c r="E2225" s="85"/>
      <c r="G2225" s="84"/>
    </row>
    <row r="2226" spans="1:7" ht="14.25">
      <c r="A2226" s="9"/>
      <c r="B2226" s="9"/>
      <c r="C2226" s="9"/>
      <c r="E2226" s="85"/>
      <c r="G2226" s="84"/>
    </row>
    <row r="2227" spans="1:7" ht="14.25">
      <c r="A2227" s="9"/>
      <c r="B2227" s="9"/>
      <c r="C2227" s="9"/>
      <c r="E2227" s="85"/>
      <c r="G2227" s="84"/>
    </row>
    <row r="2228" spans="1:7" ht="14.25">
      <c r="A2228" s="9"/>
      <c r="B2228" s="9"/>
      <c r="C2228" s="9"/>
      <c r="E2228" s="85"/>
      <c r="G2228" s="84"/>
    </row>
    <row r="2229" spans="1:7" ht="14.25">
      <c r="A2229" s="9"/>
      <c r="B2229" s="9"/>
      <c r="C2229" s="9"/>
      <c r="E2229" s="85"/>
      <c r="G2229" s="84"/>
    </row>
    <row r="2230" spans="1:7" ht="14.25">
      <c r="A2230" s="9"/>
      <c r="B2230" s="9"/>
      <c r="C2230" s="9"/>
      <c r="E2230" s="85"/>
      <c r="G2230" s="84"/>
    </row>
    <row r="2231" spans="1:7" ht="14.25">
      <c r="A2231" s="9"/>
      <c r="B2231" s="9"/>
      <c r="C2231" s="9"/>
      <c r="E2231" s="85"/>
      <c r="G2231" s="84"/>
    </row>
    <row r="2232" spans="1:7" ht="14.25">
      <c r="A2232" s="9"/>
      <c r="B2232" s="9"/>
      <c r="C2232" s="9"/>
      <c r="E2232" s="85"/>
      <c r="G2232" s="84"/>
    </row>
    <row r="2233" spans="1:7" ht="14.25">
      <c r="A2233" s="9"/>
      <c r="B2233" s="9"/>
      <c r="C2233" s="9"/>
      <c r="E2233" s="85"/>
      <c r="G2233" s="84"/>
    </row>
    <row r="2234" spans="1:7" ht="14.25">
      <c r="A2234" s="9"/>
      <c r="B2234" s="9"/>
      <c r="C2234" s="9"/>
      <c r="E2234" s="85"/>
      <c r="G2234" s="84"/>
    </row>
    <row r="2235" spans="1:7" ht="14.25">
      <c r="A2235" s="9"/>
      <c r="B2235" s="9"/>
      <c r="C2235" s="9"/>
      <c r="E2235" s="85"/>
      <c r="G2235" s="84"/>
    </row>
    <row r="2236" spans="1:7" ht="14.25">
      <c r="A2236" s="9"/>
      <c r="B2236" s="9"/>
      <c r="C2236" s="9"/>
      <c r="E2236" s="85"/>
      <c r="G2236" s="84"/>
    </row>
    <row r="2237" spans="1:7" ht="14.25">
      <c r="A2237" s="9"/>
      <c r="B2237" s="9"/>
      <c r="C2237" s="9"/>
      <c r="E2237" s="85"/>
      <c r="G2237" s="84"/>
    </row>
    <row r="2238" spans="1:7" ht="14.25">
      <c r="A2238" s="9"/>
      <c r="B2238" s="9"/>
      <c r="C2238" s="9"/>
      <c r="E2238" s="85"/>
      <c r="G2238" s="84"/>
    </row>
    <row r="2239" spans="1:7" ht="14.25">
      <c r="A2239" s="9"/>
      <c r="B2239" s="9"/>
      <c r="C2239" s="9"/>
      <c r="E2239" s="85"/>
      <c r="G2239" s="84"/>
    </row>
    <row r="2240" spans="1:7" ht="14.25">
      <c r="A2240" s="9"/>
      <c r="B2240" s="9"/>
      <c r="C2240" s="9"/>
      <c r="E2240" s="85"/>
      <c r="G2240" s="84"/>
    </row>
    <row r="2241" spans="1:7" ht="14.25">
      <c r="A2241" s="9"/>
      <c r="B2241" s="9"/>
      <c r="C2241" s="9"/>
      <c r="E2241" s="85"/>
      <c r="G2241" s="84"/>
    </row>
    <row r="2242" spans="1:7" ht="14.25">
      <c r="A2242" s="9"/>
      <c r="B2242" s="9"/>
      <c r="C2242" s="9"/>
      <c r="E2242" s="85"/>
      <c r="G2242" s="84"/>
    </row>
    <row r="2243" spans="1:7" ht="14.25">
      <c r="A2243" s="9"/>
      <c r="B2243" s="9"/>
      <c r="C2243" s="9"/>
      <c r="E2243" s="85"/>
      <c r="G2243" s="84"/>
    </row>
    <row r="2244" spans="1:7" ht="14.25">
      <c r="A2244" s="9"/>
      <c r="B2244" s="9"/>
      <c r="C2244" s="9"/>
      <c r="E2244" s="85"/>
      <c r="G2244" s="84"/>
    </row>
    <row r="2245" spans="1:7" ht="14.25">
      <c r="A2245" s="9"/>
      <c r="B2245" s="9"/>
      <c r="C2245" s="9"/>
      <c r="E2245" s="85"/>
      <c r="G2245" s="84"/>
    </row>
    <row r="2246" spans="1:7" ht="14.25">
      <c r="A2246" s="9"/>
      <c r="B2246" s="9"/>
      <c r="C2246" s="9"/>
      <c r="E2246" s="85"/>
      <c r="G2246" s="84"/>
    </row>
    <row r="2247" spans="1:7" ht="14.25">
      <c r="A2247" s="9"/>
      <c r="B2247" s="9"/>
      <c r="C2247" s="9"/>
      <c r="E2247" s="85"/>
      <c r="G2247" s="84"/>
    </row>
    <row r="2248" spans="1:7" ht="14.25">
      <c r="A2248" s="9"/>
      <c r="B2248" s="9"/>
      <c r="C2248" s="9"/>
      <c r="E2248" s="85"/>
      <c r="G2248" s="84"/>
    </row>
    <row r="2249" spans="1:7" ht="14.25">
      <c r="A2249" s="9"/>
      <c r="B2249" s="9"/>
      <c r="C2249" s="9"/>
      <c r="E2249" s="85"/>
      <c r="G2249" s="84"/>
    </row>
    <row r="2250" spans="1:7" ht="14.25">
      <c r="A2250" s="9"/>
      <c r="B2250" s="9"/>
      <c r="C2250" s="9"/>
      <c r="E2250" s="85"/>
      <c r="G2250" s="84"/>
    </row>
    <row r="2251" spans="1:7" ht="14.25">
      <c r="A2251" s="9"/>
      <c r="B2251" s="9"/>
      <c r="C2251" s="9"/>
      <c r="E2251" s="85"/>
      <c r="G2251" s="84"/>
    </row>
    <row r="2252" spans="1:7" ht="14.25">
      <c r="A2252" s="9"/>
      <c r="B2252" s="9"/>
      <c r="C2252" s="9"/>
      <c r="E2252" s="85"/>
      <c r="G2252" s="84"/>
    </row>
    <row r="2253" spans="1:7" ht="14.25">
      <c r="A2253" s="9"/>
      <c r="B2253" s="9"/>
      <c r="C2253" s="9"/>
      <c r="E2253" s="85"/>
      <c r="G2253" s="84"/>
    </row>
    <row r="2254" spans="1:7" ht="14.25">
      <c r="A2254" s="9"/>
      <c r="B2254" s="9"/>
      <c r="C2254" s="9"/>
      <c r="E2254" s="85"/>
      <c r="G2254" s="84"/>
    </row>
    <row r="2255" spans="1:7" ht="14.25">
      <c r="A2255" s="9"/>
      <c r="B2255" s="9"/>
      <c r="C2255" s="9"/>
      <c r="E2255" s="85"/>
      <c r="G2255" s="84"/>
    </row>
    <row r="2256" spans="1:7" ht="14.25">
      <c r="A2256" s="9"/>
      <c r="B2256" s="9"/>
      <c r="C2256" s="9"/>
      <c r="E2256" s="85"/>
      <c r="G2256" s="84"/>
    </row>
    <row r="2257" spans="1:7" ht="14.25">
      <c r="A2257" s="9"/>
      <c r="B2257" s="9"/>
      <c r="C2257" s="9"/>
      <c r="E2257" s="85"/>
      <c r="G2257" s="84"/>
    </row>
    <row r="2258" spans="1:7" ht="14.25">
      <c r="A2258" s="9"/>
      <c r="B2258" s="9"/>
      <c r="C2258" s="9"/>
      <c r="E2258" s="85"/>
      <c r="G2258" s="84"/>
    </row>
    <row r="2259" spans="1:7" ht="14.25">
      <c r="A2259" s="9"/>
      <c r="B2259" s="9"/>
      <c r="C2259" s="9"/>
      <c r="E2259" s="85"/>
      <c r="G2259" s="84"/>
    </row>
    <row r="2260" spans="1:7" ht="14.25">
      <c r="A2260" s="9"/>
      <c r="B2260" s="9"/>
      <c r="C2260" s="9"/>
      <c r="E2260" s="85"/>
      <c r="G2260" s="84"/>
    </row>
    <row r="2261" spans="1:7" ht="14.25">
      <c r="A2261" s="9"/>
      <c r="B2261" s="9"/>
      <c r="C2261" s="9"/>
      <c r="E2261" s="85"/>
      <c r="G2261" s="84"/>
    </row>
    <row r="2262" spans="1:7" ht="14.25">
      <c r="A2262" s="9"/>
      <c r="B2262" s="9"/>
      <c r="C2262" s="9"/>
      <c r="E2262" s="85"/>
      <c r="G2262" s="84"/>
    </row>
    <row r="2263" spans="1:7" ht="14.25">
      <c r="A2263" s="9"/>
      <c r="B2263" s="9"/>
      <c r="C2263" s="9"/>
      <c r="E2263" s="85"/>
      <c r="G2263" s="84"/>
    </row>
    <row r="2264" spans="1:7" ht="14.25">
      <c r="A2264" s="9"/>
      <c r="B2264" s="9"/>
      <c r="C2264" s="9"/>
      <c r="E2264" s="85"/>
      <c r="G2264" s="84"/>
    </row>
    <row r="2265" spans="1:7" ht="14.25">
      <c r="A2265" s="9"/>
      <c r="B2265" s="9"/>
      <c r="C2265" s="9"/>
      <c r="E2265" s="85"/>
      <c r="G2265" s="84"/>
    </row>
    <row r="2266" spans="1:7" ht="14.25">
      <c r="A2266" s="9"/>
      <c r="B2266" s="9"/>
      <c r="C2266" s="9"/>
      <c r="E2266" s="85"/>
      <c r="G2266" s="84"/>
    </row>
    <row r="2267" spans="1:7" ht="14.25">
      <c r="A2267" s="9"/>
      <c r="B2267" s="9"/>
      <c r="C2267" s="9"/>
      <c r="E2267" s="85"/>
      <c r="G2267" s="84"/>
    </row>
    <row r="2268" spans="1:7" ht="14.25">
      <c r="A2268" s="9"/>
      <c r="B2268" s="9"/>
      <c r="C2268" s="9"/>
      <c r="E2268" s="85"/>
      <c r="G2268" s="84"/>
    </row>
    <row r="2269" spans="1:7" ht="14.25">
      <c r="A2269" s="9"/>
      <c r="B2269" s="9"/>
      <c r="C2269" s="9"/>
      <c r="E2269" s="85"/>
      <c r="G2269" s="84"/>
    </row>
    <row r="2270" spans="1:7" ht="14.25">
      <c r="A2270" s="9"/>
      <c r="B2270" s="9"/>
      <c r="C2270" s="9"/>
      <c r="E2270" s="85"/>
      <c r="G2270" s="84"/>
    </row>
    <row r="2271" spans="1:7" ht="14.25">
      <c r="A2271" s="9"/>
      <c r="B2271" s="9"/>
      <c r="C2271" s="9"/>
      <c r="E2271" s="85"/>
      <c r="G2271" s="84"/>
    </row>
    <row r="2272" spans="1:7" ht="14.25">
      <c r="A2272" s="9"/>
      <c r="B2272" s="9"/>
      <c r="C2272" s="9"/>
      <c r="E2272" s="85"/>
      <c r="G2272" s="84"/>
    </row>
    <row r="2273" spans="1:7" ht="14.25">
      <c r="A2273" s="9"/>
      <c r="B2273" s="9"/>
      <c r="C2273" s="9"/>
      <c r="E2273" s="85"/>
      <c r="G2273" s="84"/>
    </row>
    <row r="2274" spans="1:7" ht="14.25">
      <c r="A2274" s="9"/>
      <c r="B2274" s="9"/>
      <c r="C2274" s="9"/>
      <c r="E2274" s="85"/>
      <c r="G2274" s="84"/>
    </row>
    <row r="2275" spans="1:7" ht="14.25">
      <c r="A2275" s="9"/>
      <c r="B2275" s="9"/>
      <c r="C2275" s="9"/>
      <c r="E2275" s="85"/>
      <c r="G2275" s="84"/>
    </row>
    <row r="2276" spans="1:7" ht="14.25">
      <c r="A2276" s="9"/>
      <c r="B2276" s="9"/>
      <c r="C2276" s="9"/>
      <c r="E2276" s="85"/>
      <c r="G2276" s="84"/>
    </row>
    <row r="2277" spans="1:7" ht="14.25">
      <c r="A2277" s="9"/>
      <c r="B2277" s="9"/>
      <c r="C2277" s="9"/>
      <c r="E2277" s="85"/>
      <c r="G2277" s="84"/>
    </row>
    <row r="2278" spans="1:7" ht="14.25">
      <c r="A2278" s="9"/>
      <c r="B2278" s="9"/>
      <c r="C2278" s="9"/>
      <c r="E2278" s="85"/>
      <c r="G2278" s="84"/>
    </row>
    <row r="2279" spans="1:7" ht="14.25">
      <c r="A2279" s="9"/>
      <c r="B2279" s="9"/>
      <c r="C2279" s="9"/>
      <c r="E2279" s="85"/>
      <c r="G2279" s="84"/>
    </row>
    <row r="2280" spans="1:7" ht="14.25">
      <c r="A2280" s="9"/>
      <c r="B2280" s="9"/>
      <c r="C2280" s="9"/>
      <c r="E2280" s="85"/>
      <c r="G2280" s="84"/>
    </row>
    <row r="2281" spans="1:7" ht="14.25">
      <c r="A2281" s="9"/>
      <c r="B2281" s="9"/>
      <c r="C2281" s="9"/>
      <c r="E2281" s="85"/>
      <c r="G2281" s="84"/>
    </row>
    <row r="2282" spans="1:7" ht="14.25">
      <c r="A2282" s="9"/>
      <c r="B2282" s="9"/>
      <c r="C2282" s="9"/>
      <c r="E2282" s="85"/>
      <c r="G2282" s="84"/>
    </row>
    <row r="2283" spans="1:7" ht="14.25">
      <c r="A2283" s="9"/>
      <c r="B2283" s="9"/>
      <c r="C2283" s="9"/>
      <c r="E2283" s="85"/>
      <c r="G2283" s="84"/>
    </row>
    <row r="2284" spans="1:7" ht="14.25">
      <c r="A2284" s="9"/>
      <c r="B2284" s="9"/>
      <c r="C2284" s="9"/>
      <c r="E2284" s="85"/>
      <c r="G2284" s="84"/>
    </row>
    <row r="2285" spans="1:7" ht="14.25">
      <c r="A2285" s="9"/>
      <c r="B2285" s="9"/>
      <c r="C2285" s="9"/>
      <c r="E2285" s="85"/>
      <c r="G2285" s="84"/>
    </row>
    <row r="2286" spans="1:7" ht="14.25">
      <c r="A2286" s="9"/>
      <c r="B2286" s="9"/>
      <c r="C2286" s="9"/>
      <c r="E2286" s="85"/>
      <c r="G2286" s="84"/>
    </row>
    <row r="2287" spans="1:7" ht="14.25">
      <c r="A2287" s="9"/>
      <c r="B2287" s="9"/>
      <c r="C2287" s="9"/>
      <c r="E2287" s="85"/>
      <c r="G2287" s="84"/>
    </row>
    <row r="2288" spans="1:7" ht="14.25">
      <c r="A2288" s="9"/>
      <c r="B2288" s="9"/>
      <c r="C2288" s="9"/>
      <c r="E2288" s="85"/>
      <c r="G2288" s="84"/>
    </row>
    <row r="2289" spans="1:7" ht="14.25">
      <c r="A2289" s="9"/>
      <c r="B2289" s="9"/>
      <c r="C2289" s="9"/>
      <c r="E2289" s="85"/>
      <c r="G2289" s="84"/>
    </row>
    <row r="2290" spans="1:7" ht="14.25">
      <c r="A2290" s="9"/>
      <c r="B2290" s="9"/>
      <c r="C2290" s="9"/>
      <c r="E2290" s="85"/>
      <c r="G2290" s="84"/>
    </row>
    <row r="2291" spans="1:7" ht="14.25">
      <c r="A2291" s="9"/>
      <c r="B2291" s="9"/>
      <c r="C2291" s="9"/>
      <c r="E2291" s="85"/>
      <c r="G2291" s="84"/>
    </row>
    <row r="2292" spans="1:7" ht="14.25">
      <c r="A2292" s="9"/>
      <c r="B2292" s="9"/>
      <c r="C2292" s="9"/>
      <c r="E2292" s="85"/>
      <c r="G2292" s="84"/>
    </row>
    <row r="2293" spans="1:7" ht="14.25">
      <c r="A2293" s="9"/>
      <c r="B2293" s="9"/>
      <c r="C2293" s="9"/>
      <c r="E2293" s="85"/>
      <c r="G2293" s="84"/>
    </row>
    <row r="2294" spans="1:7" ht="14.25">
      <c r="A2294" s="9"/>
      <c r="B2294" s="9"/>
      <c r="C2294" s="9"/>
      <c r="E2294" s="85"/>
      <c r="G2294" s="84"/>
    </row>
    <row r="2295" spans="1:7" ht="14.25">
      <c r="A2295" s="9"/>
      <c r="B2295" s="9"/>
      <c r="C2295" s="9"/>
      <c r="E2295" s="85"/>
      <c r="G2295" s="84"/>
    </row>
    <row r="2296" spans="1:7" ht="14.25">
      <c r="A2296" s="9"/>
      <c r="B2296" s="9"/>
      <c r="C2296" s="9"/>
      <c r="E2296" s="85"/>
      <c r="G2296" s="84"/>
    </row>
    <row r="2297" spans="1:7" ht="14.25">
      <c r="A2297" s="9"/>
      <c r="B2297" s="9"/>
      <c r="C2297" s="9"/>
      <c r="E2297" s="85"/>
      <c r="G2297" s="84"/>
    </row>
    <row r="2298" spans="1:7" ht="14.25">
      <c r="A2298" s="9"/>
      <c r="B2298" s="9"/>
      <c r="C2298" s="9"/>
      <c r="E2298" s="85"/>
      <c r="G2298" s="84"/>
    </row>
    <row r="2299" spans="1:7" ht="14.25">
      <c r="A2299" s="9"/>
      <c r="B2299" s="9"/>
      <c r="C2299" s="9"/>
      <c r="E2299" s="85"/>
      <c r="G2299" s="84"/>
    </row>
    <row r="2300" spans="1:7" ht="14.25">
      <c r="A2300" s="9"/>
      <c r="B2300" s="9"/>
      <c r="C2300" s="9"/>
      <c r="E2300" s="85"/>
      <c r="G2300" s="84"/>
    </row>
    <row r="2301" spans="1:7" ht="14.25">
      <c r="A2301" s="9"/>
      <c r="B2301" s="9"/>
      <c r="C2301" s="9"/>
      <c r="E2301" s="85"/>
      <c r="G2301" s="84"/>
    </row>
    <row r="2302" spans="1:7" ht="14.25">
      <c r="A2302" s="9"/>
      <c r="B2302" s="9"/>
      <c r="C2302" s="9"/>
      <c r="E2302" s="85"/>
      <c r="G2302" s="84"/>
    </row>
    <row r="2303" spans="1:7" ht="14.25">
      <c r="A2303" s="9"/>
      <c r="B2303" s="9"/>
      <c r="C2303" s="9"/>
      <c r="E2303" s="85"/>
      <c r="G2303" s="84"/>
    </row>
    <row r="2304" spans="1:7" ht="14.25">
      <c r="A2304" s="9"/>
      <c r="B2304" s="9"/>
      <c r="C2304" s="9"/>
      <c r="E2304" s="85"/>
      <c r="G2304" s="84"/>
    </row>
    <row r="2305" spans="1:7" ht="14.25">
      <c r="A2305" s="9"/>
      <c r="B2305" s="9"/>
      <c r="C2305" s="9"/>
      <c r="E2305" s="85"/>
      <c r="G2305" s="84"/>
    </row>
    <row r="2306" spans="1:7" ht="14.25">
      <c r="A2306" s="9"/>
      <c r="B2306" s="9"/>
      <c r="C2306" s="9"/>
      <c r="E2306" s="85"/>
      <c r="G2306" s="84"/>
    </row>
    <row r="2307" spans="1:7" ht="14.25">
      <c r="A2307" s="9"/>
      <c r="B2307" s="9"/>
      <c r="C2307" s="9"/>
      <c r="E2307" s="85"/>
      <c r="G2307" s="84"/>
    </row>
    <row r="2308" spans="1:7" ht="14.25">
      <c r="A2308" s="9"/>
      <c r="B2308" s="9"/>
      <c r="C2308" s="9"/>
      <c r="E2308" s="85"/>
      <c r="G2308" s="84"/>
    </row>
    <row r="2309" spans="1:7" ht="14.25">
      <c r="A2309" s="9"/>
      <c r="B2309" s="9"/>
      <c r="C2309" s="9"/>
      <c r="E2309" s="85"/>
      <c r="G2309" s="84"/>
    </row>
    <row r="2310" spans="1:7" ht="14.25">
      <c r="A2310" s="9"/>
      <c r="B2310" s="9"/>
      <c r="C2310" s="9"/>
      <c r="E2310" s="85"/>
      <c r="G2310" s="84"/>
    </row>
    <row r="2311" spans="1:7" ht="14.25">
      <c r="A2311" s="9"/>
      <c r="B2311" s="9"/>
      <c r="C2311" s="9"/>
      <c r="E2311" s="85"/>
      <c r="G2311" s="84"/>
    </row>
    <row r="2312" spans="1:7" ht="14.25">
      <c r="A2312" s="9"/>
      <c r="B2312" s="9"/>
      <c r="C2312" s="9"/>
      <c r="E2312" s="85"/>
      <c r="G2312" s="84"/>
    </row>
    <row r="2313" spans="1:7" ht="14.25">
      <c r="A2313" s="9"/>
      <c r="B2313" s="9"/>
      <c r="C2313" s="9"/>
      <c r="E2313" s="85"/>
      <c r="G2313" s="84"/>
    </row>
    <row r="2314" spans="1:7" ht="14.25">
      <c r="A2314" s="9"/>
      <c r="B2314" s="9"/>
      <c r="C2314" s="9"/>
      <c r="E2314" s="85"/>
      <c r="G2314" s="84"/>
    </row>
    <row r="2315" spans="1:7" ht="14.25">
      <c r="A2315" s="9"/>
      <c r="B2315" s="9"/>
      <c r="C2315" s="9"/>
      <c r="E2315" s="85"/>
      <c r="G2315" s="84"/>
    </row>
    <row r="2316" spans="1:7" ht="14.25">
      <c r="A2316" s="9"/>
      <c r="B2316" s="9"/>
      <c r="C2316" s="9"/>
      <c r="E2316" s="85"/>
      <c r="G2316" s="84"/>
    </row>
    <row r="2317" spans="1:7" ht="14.25">
      <c r="A2317" s="9"/>
      <c r="B2317" s="9"/>
      <c r="C2317" s="9"/>
      <c r="E2317" s="85"/>
      <c r="G2317" s="84"/>
    </row>
    <row r="2318" spans="1:7" ht="14.25">
      <c r="A2318" s="9"/>
      <c r="B2318" s="9"/>
      <c r="C2318" s="9"/>
      <c r="E2318" s="85"/>
      <c r="G2318" s="84"/>
    </row>
    <row r="2319" spans="1:7" ht="14.25">
      <c r="A2319" s="9"/>
      <c r="B2319" s="9"/>
      <c r="C2319" s="9"/>
      <c r="E2319" s="85"/>
      <c r="G2319" s="84"/>
    </row>
    <row r="2320" spans="1:7" ht="14.25">
      <c r="A2320" s="9"/>
      <c r="B2320" s="9"/>
      <c r="C2320" s="9"/>
      <c r="E2320" s="85"/>
      <c r="G2320" s="84"/>
    </row>
    <row r="2321" spans="1:7" ht="14.25">
      <c r="A2321" s="9"/>
      <c r="B2321" s="9"/>
      <c r="C2321" s="9"/>
      <c r="E2321" s="85"/>
      <c r="G2321" s="84"/>
    </row>
    <row r="2322" spans="1:7" ht="14.25">
      <c r="A2322" s="9"/>
      <c r="B2322" s="9"/>
      <c r="C2322" s="9"/>
      <c r="E2322" s="85"/>
      <c r="G2322" s="84"/>
    </row>
    <row r="2323" spans="1:7" ht="14.25">
      <c r="A2323" s="9"/>
      <c r="B2323" s="9"/>
      <c r="C2323" s="9"/>
      <c r="E2323" s="85"/>
      <c r="G2323" s="84"/>
    </row>
    <row r="2324" spans="1:7" ht="14.25">
      <c r="A2324" s="9"/>
      <c r="B2324" s="9"/>
      <c r="C2324" s="9"/>
      <c r="E2324" s="85"/>
      <c r="G2324" s="84"/>
    </row>
    <row r="2325" spans="1:7" ht="14.25">
      <c r="A2325" s="9"/>
      <c r="B2325" s="9"/>
      <c r="C2325" s="9"/>
      <c r="E2325" s="85"/>
      <c r="G2325" s="84"/>
    </row>
    <row r="2326" spans="1:7" ht="14.25">
      <c r="A2326" s="9"/>
      <c r="B2326" s="9"/>
      <c r="C2326" s="9"/>
      <c r="E2326" s="85"/>
      <c r="G2326" s="84"/>
    </row>
    <row r="2327" spans="1:7" ht="14.25">
      <c r="A2327" s="9"/>
      <c r="B2327" s="9"/>
      <c r="C2327" s="9"/>
      <c r="E2327" s="85"/>
      <c r="G2327" s="84"/>
    </row>
    <row r="2328" spans="1:7" ht="14.25">
      <c r="A2328" s="9"/>
      <c r="B2328" s="9"/>
      <c r="C2328" s="9"/>
      <c r="E2328" s="85"/>
      <c r="G2328" s="84"/>
    </row>
    <row r="2329" spans="1:7" ht="14.25">
      <c r="A2329" s="9"/>
      <c r="B2329" s="9"/>
      <c r="C2329" s="9"/>
      <c r="E2329" s="85"/>
      <c r="G2329" s="84"/>
    </row>
    <row r="2330" spans="1:7" ht="14.25">
      <c r="A2330" s="9"/>
      <c r="B2330" s="9"/>
      <c r="C2330" s="9"/>
      <c r="E2330" s="85"/>
      <c r="G2330" s="84"/>
    </row>
    <row r="2331" spans="1:7" ht="14.25">
      <c r="A2331" s="9"/>
      <c r="B2331" s="9"/>
      <c r="C2331" s="9"/>
      <c r="E2331" s="85"/>
      <c r="G2331" s="84"/>
    </row>
    <row r="2332" spans="1:7" ht="14.25">
      <c r="A2332" s="9"/>
      <c r="B2332" s="9"/>
      <c r="C2332" s="9"/>
      <c r="E2332" s="85"/>
      <c r="G2332" s="84"/>
    </row>
    <row r="2333" spans="1:7" ht="14.25">
      <c r="A2333" s="9"/>
      <c r="B2333" s="9"/>
      <c r="C2333" s="9"/>
      <c r="E2333" s="85"/>
      <c r="G2333" s="84"/>
    </row>
    <row r="2334" spans="1:7" ht="14.25">
      <c r="A2334" s="9"/>
      <c r="B2334" s="9"/>
      <c r="C2334" s="9"/>
      <c r="E2334" s="85"/>
      <c r="G2334" s="84"/>
    </row>
    <row r="2335" spans="1:7" ht="14.25">
      <c r="A2335" s="9"/>
      <c r="B2335" s="9"/>
      <c r="C2335" s="9"/>
      <c r="E2335" s="85"/>
      <c r="G2335" s="84"/>
    </row>
    <row r="2336" spans="1:7" ht="14.25">
      <c r="A2336" s="9"/>
      <c r="B2336" s="9"/>
      <c r="C2336" s="9"/>
      <c r="E2336" s="85"/>
      <c r="G2336" s="84"/>
    </row>
    <row r="2337" spans="1:7" ht="14.25">
      <c r="A2337" s="9"/>
      <c r="B2337" s="9"/>
      <c r="C2337" s="9"/>
      <c r="E2337" s="85"/>
      <c r="G2337" s="84"/>
    </row>
    <row r="2338" spans="1:7" ht="14.25">
      <c r="A2338" s="9"/>
      <c r="B2338" s="9"/>
      <c r="C2338" s="9"/>
      <c r="E2338" s="85"/>
      <c r="G2338" s="84"/>
    </row>
    <row r="2339" spans="1:7" ht="14.25">
      <c r="A2339" s="9"/>
      <c r="B2339" s="9"/>
      <c r="C2339" s="9"/>
      <c r="E2339" s="85"/>
      <c r="G2339" s="84"/>
    </row>
    <row r="2340" spans="1:7" ht="14.25">
      <c r="A2340" s="9"/>
      <c r="B2340" s="9"/>
      <c r="C2340" s="9"/>
      <c r="E2340" s="85"/>
      <c r="G2340" s="84"/>
    </row>
    <row r="2341" spans="1:7" ht="14.25">
      <c r="A2341" s="9"/>
      <c r="B2341" s="9"/>
      <c r="C2341" s="9"/>
      <c r="E2341" s="85"/>
      <c r="G2341" s="84"/>
    </row>
    <row r="2342" spans="1:7" ht="14.25">
      <c r="A2342" s="9"/>
      <c r="B2342" s="9"/>
      <c r="C2342" s="9"/>
      <c r="E2342" s="85"/>
      <c r="G2342" s="84"/>
    </row>
    <row r="2343" spans="1:7" ht="14.25">
      <c r="A2343" s="9"/>
      <c r="B2343" s="9"/>
      <c r="C2343" s="9"/>
      <c r="E2343" s="85"/>
      <c r="G2343" s="84"/>
    </row>
    <row r="2344" spans="1:7" ht="14.25">
      <c r="A2344" s="9"/>
      <c r="B2344" s="9"/>
      <c r="C2344" s="9"/>
      <c r="E2344" s="85"/>
      <c r="G2344" s="84"/>
    </row>
    <row r="2345" spans="1:7" ht="14.25">
      <c r="A2345" s="9"/>
      <c r="B2345" s="9"/>
      <c r="C2345" s="9"/>
      <c r="E2345" s="85"/>
      <c r="G2345" s="84"/>
    </row>
    <row r="2346" spans="1:7" ht="14.25">
      <c r="A2346" s="9"/>
      <c r="B2346" s="9"/>
      <c r="C2346" s="9"/>
      <c r="E2346" s="85"/>
      <c r="G2346" s="84"/>
    </row>
    <row r="2347" spans="1:7" ht="14.25">
      <c r="A2347" s="9"/>
      <c r="B2347" s="9"/>
      <c r="C2347" s="9"/>
      <c r="E2347" s="85"/>
      <c r="G2347" s="84"/>
    </row>
    <row r="2348" spans="1:7" ht="14.25">
      <c r="A2348" s="9"/>
      <c r="B2348" s="9"/>
      <c r="C2348" s="9"/>
      <c r="E2348" s="85"/>
      <c r="G2348" s="84"/>
    </row>
    <row r="2349" spans="1:7" ht="14.25">
      <c r="A2349" s="9"/>
      <c r="B2349" s="9"/>
      <c r="C2349" s="9"/>
      <c r="E2349" s="85"/>
      <c r="G2349" s="84"/>
    </row>
    <row r="2350" spans="1:7" ht="14.25">
      <c r="A2350" s="9"/>
      <c r="B2350" s="9"/>
      <c r="C2350" s="9"/>
      <c r="E2350" s="85"/>
      <c r="G2350" s="84"/>
    </row>
    <row r="2351" spans="1:7" ht="14.25">
      <c r="A2351" s="9"/>
      <c r="B2351" s="9"/>
      <c r="C2351" s="9"/>
      <c r="E2351" s="85"/>
      <c r="G2351" s="84"/>
    </row>
    <row r="2352" spans="1:7" ht="14.25">
      <c r="A2352" s="9"/>
      <c r="B2352" s="9"/>
      <c r="C2352" s="9"/>
      <c r="E2352" s="85"/>
      <c r="G2352" s="84"/>
    </row>
    <row r="2353" spans="1:7" ht="14.25">
      <c r="A2353" s="9"/>
      <c r="B2353" s="9"/>
      <c r="C2353" s="9"/>
      <c r="E2353" s="85"/>
      <c r="G2353" s="84"/>
    </row>
    <row r="2354" spans="1:7" ht="14.25">
      <c r="A2354" s="9"/>
      <c r="B2354" s="9"/>
      <c r="C2354" s="9"/>
      <c r="E2354" s="85"/>
      <c r="G2354" s="84"/>
    </row>
    <row r="2355" spans="1:7" ht="14.25">
      <c r="A2355" s="9"/>
      <c r="B2355" s="9"/>
      <c r="C2355" s="9"/>
      <c r="E2355" s="85"/>
      <c r="G2355" s="84"/>
    </row>
    <row r="2356" spans="1:7" ht="14.25">
      <c r="A2356" s="9"/>
      <c r="B2356" s="9"/>
      <c r="C2356" s="9"/>
      <c r="E2356" s="85"/>
      <c r="G2356" s="84"/>
    </row>
    <row r="2357" spans="1:7" ht="14.25">
      <c r="A2357" s="9"/>
      <c r="B2357" s="9"/>
      <c r="C2357" s="9"/>
      <c r="E2357" s="85"/>
      <c r="G2357" s="84"/>
    </row>
    <row r="2358" spans="1:7" ht="14.25">
      <c r="A2358" s="9"/>
      <c r="B2358" s="9"/>
      <c r="C2358" s="9"/>
      <c r="E2358" s="85"/>
      <c r="G2358" s="84"/>
    </row>
    <row r="2359" spans="1:7" ht="14.25">
      <c r="A2359" s="9"/>
      <c r="B2359" s="9"/>
      <c r="C2359" s="9"/>
      <c r="E2359" s="85"/>
      <c r="G2359" s="84"/>
    </row>
    <row r="2360" spans="1:7" ht="14.25">
      <c r="A2360" s="9"/>
      <c r="B2360" s="9"/>
      <c r="C2360" s="9"/>
      <c r="E2360" s="85"/>
      <c r="G2360" s="84"/>
    </row>
    <row r="2361" spans="1:7" ht="14.25">
      <c r="A2361" s="9"/>
      <c r="B2361" s="9"/>
      <c r="C2361" s="9"/>
      <c r="E2361" s="85"/>
      <c r="G2361" s="84"/>
    </row>
    <row r="2362" spans="1:7" ht="14.25">
      <c r="A2362" s="9"/>
      <c r="B2362" s="9"/>
      <c r="C2362" s="9"/>
      <c r="E2362" s="85"/>
      <c r="G2362" s="84"/>
    </row>
    <row r="2363" spans="1:7" ht="14.25">
      <c r="A2363" s="9"/>
      <c r="B2363" s="9"/>
      <c r="C2363" s="9"/>
      <c r="E2363" s="85"/>
      <c r="G2363" s="84"/>
    </row>
    <row r="2364" spans="1:7" ht="14.25">
      <c r="A2364" s="9"/>
      <c r="B2364" s="9"/>
      <c r="C2364" s="9"/>
      <c r="E2364" s="85"/>
      <c r="G2364" s="84"/>
    </row>
    <row r="2365" spans="1:7" ht="14.25">
      <c r="A2365" s="9"/>
      <c r="B2365" s="9"/>
      <c r="C2365" s="9"/>
      <c r="E2365" s="85"/>
      <c r="G2365" s="84"/>
    </row>
    <row r="2366" spans="1:7" ht="14.25">
      <c r="A2366" s="9"/>
      <c r="B2366" s="9"/>
      <c r="C2366" s="9"/>
      <c r="E2366" s="85"/>
      <c r="G2366" s="84"/>
    </row>
    <row r="2367" spans="1:7" ht="14.25">
      <c r="A2367" s="9"/>
      <c r="B2367" s="9"/>
      <c r="C2367" s="9"/>
      <c r="E2367" s="85"/>
      <c r="G2367" s="84"/>
    </row>
    <row r="2368" spans="1:7" ht="14.25">
      <c r="A2368" s="9"/>
      <c r="B2368" s="9"/>
      <c r="C2368" s="9"/>
      <c r="E2368" s="85"/>
      <c r="G2368" s="84"/>
    </row>
    <row r="2369" spans="1:7" ht="14.25">
      <c r="A2369" s="9"/>
      <c r="B2369" s="9"/>
      <c r="C2369" s="9"/>
      <c r="E2369" s="85"/>
      <c r="G2369" s="84"/>
    </row>
    <row r="2370" spans="1:7" ht="14.25">
      <c r="A2370" s="9"/>
      <c r="B2370" s="9"/>
      <c r="C2370" s="9"/>
      <c r="E2370" s="85"/>
      <c r="G2370" s="84"/>
    </row>
    <row r="2371" spans="1:7" ht="14.25">
      <c r="A2371" s="9"/>
      <c r="B2371" s="9"/>
      <c r="C2371" s="9"/>
      <c r="E2371" s="85"/>
      <c r="G2371" s="84"/>
    </row>
    <row r="2372" spans="1:7" ht="14.25">
      <c r="A2372" s="9"/>
      <c r="B2372" s="9"/>
      <c r="C2372" s="9"/>
      <c r="E2372" s="85"/>
      <c r="G2372" s="84"/>
    </row>
    <row r="2373" spans="1:7" ht="14.25">
      <c r="A2373" s="9"/>
      <c r="B2373" s="9"/>
      <c r="C2373" s="9"/>
      <c r="E2373" s="85"/>
      <c r="G2373" s="84"/>
    </row>
    <row r="2374" spans="1:7" ht="14.25">
      <c r="A2374" s="9"/>
      <c r="B2374" s="9"/>
      <c r="C2374" s="9"/>
      <c r="E2374" s="85"/>
      <c r="G2374" s="84"/>
    </row>
    <row r="2375" spans="1:7" ht="14.25">
      <c r="A2375" s="9"/>
      <c r="B2375" s="9"/>
      <c r="C2375" s="9"/>
      <c r="E2375" s="85"/>
      <c r="G2375" s="84"/>
    </row>
    <row r="2376" spans="1:7" ht="14.25">
      <c r="A2376" s="9"/>
      <c r="B2376" s="9"/>
      <c r="C2376" s="9"/>
      <c r="E2376" s="85"/>
      <c r="G2376" s="84"/>
    </row>
    <row r="2377" spans="1:7" ht="14.25">
      <c r="A2377" s="9"/>
      <c r="B2377" s="9"/>
      <c r="C2377" s="9"/>
      <c r="E2377" s="85"/>
      <c r="G2377" s="84"/>
    </row>
    <row r="2378" spans="1:7" ht="14.25">
      <c r="A2378" s="9"/>
      <c r="B2378" s="9"/>
      <c r="C2378" s="9"/>
      <c r="E2378" s="85"/>
      <c r="G2378" s="84"/>
    </row>
    <row r="2379" spans="1:7" ht="14.25">
      <c r="A2379" s="9"/>
      <c r="B2379" s="9"/>
      <c r="C2379" s="9"/>
      <c r="E2379" s="85"/>
      <c r="G2379" s="84"/>
    </row>
    <row r="2380" spans="1:7" ht="14.25">
      <c r="A2380" s="9"/>
      <c r="B2380" s="9"/>
      <c r="C2380" s="9"/>
      <c r="E2380" s="85"/>
      <c r="G2380" s="84"/>
    </row>
    <row r="2381" spans="1:7" ht="14.25">
      <c r="A2381" s="9"/>
      <c r="B2381" s="9"/>
      <c r="C2381" s="9"/>
      <c r="E2381" s="85"/>
      <c r="G2381" s="84"/>
    </row>
    <row r="2382" spans="1:7" ht="14.25">
      <c r="A2382" s="9"/>
      <c r="B2382" s="9"/>
      <c r="C2382" s="9"/>
      <c r="E2382" s="85"/>
      <c r="G2382" s="84"/>
    </row>
    <row r="2383" spans="1:7" ht="14.25">
      <c r="A2383" s="9"/>
      <c r="B2383" s="9"/>
      <c r="C2383" s="9"/>
      <c r="E2383" s="85"/>
      <c r="G2383" s="84"/>
    </row>
    <row r="2384" spans="1:7" ht="14.25">
      <c r="A2384" s="9"/>
      <c r="B2384" s="9"/>
      <c r="C2384" s="9"/>
      <c r="E2384" s="85"/>
      <c r="G2384" s="84"/>
    </row>
    <row r="2385" spans="1:7" ht="14.25">
      <c r="A2385" s="9"/>
      <c r="B2385" s="9"/>
      <c r="C2385" s="9"/>
      <c r="E2385" s="85"/>
      <c r="G2385" s="84"/>
    </row>
    <row r="2386" spans="1:7" ht="14.25">
      <c r="A2386" s="9"/>
      <c r="B2386" s="9"/>
      <c r="C2386" s="9"/>
      <c r="E2386" s="85"/>
      <c r="G2386" s="84"/>
    </row>
    <row r="2387" spans="1:7" ht="14.25">
      <c r="A2387" s="9"/>
      <c r="B2387" s="9"/>
      <c r="C2387" s="9"/>
      <c r="E2387" s="85"/>
      <c r="G2387" s="84"/>
    </row>
    <row r="2388" spans="1:7" ht="14.25">
      <c r="A2388" s="9"/>
      <c r="B2388" s="9"/>
      <c r="C2388" s="9"/>
      <c r="E2388" s="85"/>
      <c r="G2388" s="84"/>
    </row>
    <row r="2389" spans="1:7" ht="14.25">
      <c r="A2389" s="9"/>
      <c r="B2389" s="9"/>
      <c r="C2389" s="9"/>
      <c r="E2389" s="85"/>
      <c r="G2389" s="84"/>
    </row>
    <row r="2390" spans="1:7" ht="14.25">
      <c r="A2390" s="9"/>
      <c r="B2390" s="9"/>
      <c r="C2390" s="9"/>
      <c r="E2390" s="85"/>
      <c r="G2390" s="84"/>
    </row>
    <row r="2391" spans="1:7" ht="14.25">
      <c r="A2391" s="9"/>
      <c r="B2391" s="9"/>
      <c r="C2391" s="9"/>
      <c r="E2391" s="85"/>
      <c r="G2391" s="84"/>
    </row>
    <row r="2392" spans="1:7" ht="14.25">
      <c r="A2392" s="9"/>
      <c r="B2392" s="9"/>
      <c r="C2392" s="9"/>
      <c r="E2392" s="85"/>
      <c r="G2392" s="84"/>
    </row>
    <row r="2393" spans="1:7" ht="14.25">
      <c r="A2393" s="9"/>
      <c r="B2393" s="9"/>
      <c r="C2393" s="9"/>
      <c r="E2393" s="85"/>
      <c r="G2393" s="84"/>
    </row>
    <row r="2394" spans="1:7" ht="14.25">
      <c r="A2394" s="9"/>
      <c r="B2394" s="9"/>
      <c r="C2394" s="9"/>
      <c r="E2394" s="85"/>
      <c r="G2394" s="84"/>
    </row>
    <row r="2395" spans="1:7" ht="14.25">
      <c r="A2395" s="9"/>
      <c r="B2395" s="9"/>
      <c r="C2395" s="9"/>
      <c r="E2395" s="85"/>
      <c r="G2395" s="84"/>
    </row>
    <row r="2396" spans="1:7" ht="14.25">
      <c r="A2396" s="9"/>
      <c r="B2396" s="9"/>
      <c r="C2396" s="9"/>
      <c r="E2396" s="85"/>
      <c r="G2396" s="84"/>
    </row>
    <row r="2397" spans="1:7" ht="14.25">
      <c r="A2397" s="9"/>
      <c r="B2397" s="9"/>
      <c r="C2397" s="9"/>
      <c r="E2397" s="85"/>
      <c r="G2397" s="84"/>
    </row>
    <row r="2398" spans="1:7" ht="14.25">
      <c r="A2398" s="9"/>
      <c r="B2398" s="9"/>
      <c r="C2398" s="9"/>
      <c r="E2398" s="85"/>
      <c r="G2398" s="84"/>
    </row>
    <row r="2399" spans="1:7" ht="14.25">
      <c r="A2399" s="9"/>
      <c r="B2399" s="9"/>
      <c r="C2399" s="9"/>
      <c r="E2399" s="85"/>
      <c r="G2399" s="84"/>
    </row>
    <row r="2400" spans="1:7" ht="14.25">
      <c r="A2400" s="9"/>
      <c r="B2400" s="9"/>
      <c r="C2400" s="9"/>
      <c r="E2400" s="85"/>
      <c r="G2400" s="84"/>
    </row>
    <row r="2401" spans="1:7" ht="14.25">
      <c r="A2401" s="9"/>
      <c r="B2401" s="9"/>
      <c r="C2401" s="9"/>
      <c r="E2401" s="85"/>
      <c r="G2401" s="84"/>
    </row>
    <row r="2402" spans="1:7" ht="14.25">
      <c r="A2402" s="9"/>
      <c r="B2402" s="9"/>
      <c r="C2402" s="9"/>
      <c r="E2402" s="85"/>
      <c r="G2402" s="84"/>
    </row>
    <row r="2403" spans="1:7" ht="14.25">
      <c r="A2403" s="9"/>
      <c r="B2403" s="9"/>
      <c r="C2403" s="9"/>
      <c r="E2403" s="85"/>
      <c r="G2403" s="84"/>
    </row>
    <row r="2404" spans="1:7" ht="14.25">
      <c r="A2404" s="9"/>
      <c r="B2404" s="9"/>
      <c r="C2404" s="9"/>
      <c r="E2404" s="85"/>
      <c r="G2404" s="84"/>
    </row>
    <row r="2405" spans="1:7" ht="14.25">
      <c r="A2405" s="9"/>
      <c r="B2405" s="9"/>
      <c r="C2405" s="9"/>
      <c r="E2405" s="85"/>
      <c r="G2405" s="84"/>
    </row>
    <row r="2406" spans="1:7" ht="14.25">
      <c r="A2406" s="9"/>
      <c r="B2406" s="9"/>
      <c r="C2406" s="9"/>
      <c r="E2406" s="85"/>
      <c r="G2406" s="84"/>
    </row>
    <row r="2407" spans="1:7" ht="14.25">
      <c r="A2407" s="9"/>
      <c r="B2407" s="9"/>
      <c r="C2407" s="9"/>
      <c r="E2407" s="85"/>
      <c r="G2407" s="84"/>
    </row>
    <row r="2408" spans="1:7" ht="14.25">
      <c r="A2408" s="9"/>
      <c r="B2408" s="9"/>
      <c r="C2408" s="9"/>
      <c r="E2408" s="85"/>
      <c r="G2408" s="84"/>
    </row>
    <row r="2409" spans="1:7" ht="14.25">
      <c r="A2409" s="9"/>
      <c r="B2409" s="9"/>
      <c r="C2409" s="9"/>
      <c r="E2409" s="85"/>
      <c r="G2409" s="84"/>
    </row>
    <row r="2410" spans="1:7" ht="14.25">
      <c r="A2410" s="9"/>
      <c r="B2410" s="9"/>
      <c r="C2410" s="9"/>
      <c r="E2410" s="85"/>
      <c r="G2410" s="84"/>
    </row>
    <row r="2411" spans="1:7" ht="14.25">
      <c r="A2411" s="9"/>
      <c r="B2411" s="9"/>
      <c r="C2411" s="9"/>
      <c r="E2411" s="85"/>
      <c r="G2411" s="84"/>
    </row>
    <row r="2412" spans="1:7" ht="14.25">
      <c r="A2412" s="9"/>
      <c r="B2412" s="9"/>
      <c r="C2412" s="9"/>
      <c r="E2412" s="85"/>
      <c r="G2412" s="84"/>
    </row>
    <row r="2413" spans="1:7" ht="14.25">
      <c r="A2413" s="9"/>
      <c r="B2413" s="9"/>
      <c r="C2413" s="9"/>
      <c r="E2413" s="85"/>
      <c r="G2413" s="84"/>
    </row>
    <row r="2414" spans="1:7" ht="14.25">
      <c r="A2414" s="9"/>
      <c r="B2414" s="9"/>
      <c r="C2414" s="9"/>
      <c r="E2414" s="85"/>
      <c r="G2414" s="84"/>
    </row>
    <row r="2415" spans="1:7" ht="14.25">
      <c r="A2415" s="9"/>
      <c r="B2415" s="9"/>
      <c r="C2415" s="9"/>
      <c r="E2415" s="85"/>
      <c r="G2415" s="84"/>
    </row>
    <row r="2416" spans="1:7" ht="14.25">
      <c r="A2416" s="9"/>
      <c r="B2416" s="9"/>
      <c r="C2416" s="9"/>
      <c r="E2416" s="85"/>
      <c r="G2416" s="84"/>
    </row>
    <row r="2417" spans="1:7" ht="14.25">
      <c r="A2417" s="9"/>
      <c r="B2417" s="9"/>
      <c r="C2417" s="9"/>
      <c r="E2417" s="85"/>
      <c r="G2417" s="84"/>
    </row>
    <row r="2418" spans="1:7" ht="14.25">
      <c r="A2418" s="9"/>
      <c r="B2418" s="9"/>
      <c r="C2418" s="9"/>
      <c r="E2418" s="85"/>
      <c r="G2418" s="84"/>
    </row>
    <row r="2419" spans="1:7" ht="14.25">
      <c r="A2419" s="9"/>
      <c r="B2419" s="9"/>
      <c r="C2419" s="9"/>
      <c r="E2419" s="85"/>
      <c r="G2419" s="84"/>
    </row>
    <row r="2420" spans="1:7" ht="14.25">
      <c r="A2420" s="9"/>
      <c r="B2420" s="9"/>
      <c r="C2420" s="9"/>
      <c r="E2420" s="85"/>
      <c r="G2420" s="84"/>
    </row>
    <row r="2421" spans="1:7" ht="14.25">
      <c r="A2421" s="9"/>
      <c r="B2421" s="9"/>
      <c r="C2421" s="9"/>
      <c r="E2421" s="85"/>
      <c r="G2421" s="84"/>
    </row>
    <row r="2422" spans="1:7" ht="14.25">
      <c r="A2422" s="9"/>
      <c r="B2422" s="9"/>
      <c r="C2422" s="9"/>
      <c r="E2422" s="85"/>
      <c r="G2422" s="84"/>
    </row>
    <row r="2423" spans="1:7" ht="14.25">
      <c r="A2423" s="9"/>
      <c r="B2423" s="9"/>
      <c r="C2423" s="9"/>
      <c r="E2423" s="85"/>
      <c r="G2423" s="84"/>
    </row>
    <row r="2424" spans="1:7" ht="14.25">
      <c r="A2424" s="9"/>
      <c r="B2424" s="9"/>
      <c r="C2424" s="9"/>
      <c r="E2424" s="85"/>
      <c r="G2424" s="84"/>
    </row>
    <row r="2425" spans="1:7" ht="14.25">
      <c r="A2425" s="9"/>
      <c r="B2425" s="9"/>
      <c r="C2425" s="9"/>
      <c r="E2425" s="85"/>
      <c r="G2425" s="84"/>
    </row>
    <row r="2426" spans="1:7" ht="14.25">
      <c r="A2426" s="9"/>
      <c r="B2426" s="9"/>
      <c r="C2426" s="9"/>
      <c r="E2426" s="85"/>
      <c r="G2426" s="84"/>
    </row>
    <row r="2427" spans="1:7" ht="14.25">
      <c r="A2427" s="9"/>
      <c r="B2427" s="9"/>
      <c r="C2427" s="9"/>
      <c r="E2427" s="85"/>
      <c r="G2427" s="84"/>
    </row>
    <row r="2428" spans="1:7" ht="14.25">
      <c r="A2428" s="9"/>
      <c r="B2428" s="9"/>
      <c r="C2428" s="9"/>
      <c r="E2428" s="85"/>
      <c r="G2428" s="84"/>
    </row>
    <row r="2429" spans="1:7" ht="14.25">
      <c r="A2429" s="9"/>
      <c r="B2429" s="9"/>
      <c r="C2429" s="9"/>
      <c r="E2429" s="85"/>
      <c r="G2429" s="84"/>
    </row>
    <row r="2430" spans="1:7" ht="14.25">
      <c r="A2430" s="9"/>
      <c r="B2430" s="9"/>
      <c r="C2430" s="9"/>
      <c r="E2430" s="85"/>
      <c r="G2430" s="84"/>
    </row>
    <row r="2431" spans="1:7" ht="14.25">
      <c r="A2431" s="9"/>
      <c r="B2431" s="9"/>
      <c r="C2431" s="9"/>
      <c r="E2431" s="85"/>
      <c r="G2431" s="84"/>
    </row>
    <row r="2432" spans="1:7" ht="14.25">
      <c r="A2432" s="9"/>
      <c r="B2432" s="9"/>
      <c r="C2432" s="9"/>
      <c r="E2432" s="85"/>
      <c r="G2432" s="84"/>
    </row>
    <row r="2433" spans="1:7" ht="14.25">
      <c r="A2433" s="9"/>
      <c r="B2433" s="9"/>
      <c r="C2433" s="9"/>
      <c r="E2433" s="85"/>
      <c r="G2433" s="84"/>
    </row>
    <row r="2434" spans="1:7" ht="14.25">
      <c r="A2434" s="9"/>
      <c r="B2434" s="9"/>
      <c r="C2434" s="9"/>
      <c r="E2434" s="85"/>
      <c r="G2434" s="84"/>
    </row>
    <row r="2435" spans="1:7" ht="14.25">
      <c r="A2435" s="9"/>
      <c r="B2435" s="9"/>
      <c r="C2435" s="9"/>
      <c r="E2435" s="85"/>
      <c r="G2435" s="84"/>
    </row>
    <row r="2436" spans="1:7" ht="14.25">
      <c r="A2436" s="9"/>
      <c r="B2436" s="9"/>
      <c r="C2436" s="9"/>
      <c r="E2436" s="85"/>
      <c r="G2436" s="84"/>
    </row>
    <row r="2437" spans="1:7" ht="14.25">
      <c r="A2437" s="9"/>
      <c r="B2437" s="9"/>
      <c r="C2437" s="9"/>
      <c r="E2437" s="85"/>
      <c r="G2437" s="84"/>
    </row>
    <row r="2438" spans="1:7" ht="14.25">
      <c r="A2438" s="9"/>
      <c r="B2438" s="9"/>
      <c r="C2438" s="9"/>
      <c r="E2438" s="85"/>
      <c r="G2438" s="84"/>
    </row>
    <row r="2439" spans="1:7" ht="14.25">
      <c r="A2439" s="9"/>
      <c r="B2439" s="9"/>
      <c r="C2439" s="9"/>
      <c r="E2439" s="85"/>
      <c r="G2439" s="84"/>
    </row>
    <row r="2440" spans="1:7" ht="14.25">
      <c r="A2440" s="9"/>
      <c r="B2440" s="9"/>
      <c r="C2440" s="9"/>
      <c r="E2440" s="85"/>
      <c r="G2440" s="84"/>
    </row>
    <row r="2441" spans="1:7" ht="14.25">
      <c r="A2441" s="9"/>
      <c r="B2441" s="9"/>
      <c r="C2441" s="9"/>
      <c r="E2441" s="85"/>
      <c r="G2441" s="84"/>
    </row>
    <row r="2442" spans="1:7" ht="14.25">
      <c r="A2442" s="9"/>
      <c r="B2442" s="9"/>
      <c r="C2442" s="9"/>
      <c r="E2442" s="85"/>
      <c r="G2442" s="84"/>
    </row>
    <row r="2443" spans="1:7" ht="14.25">
      <c r="A2443" s="9"/>
      <c r="B2443" s="9"/>
      <c r="C2443" s="9"/>
      <c r="E2443" s="85"/>
      <c r="G2443" s="84"/>
    </row>
    <row r="2444" spans="1:7" ht="14.25">
      <c r="A2444" s="9"/>
      <c r="B2444" s="9"/>
      <c r="C2444" s="9"/>
      <c r="E2444" s="85"/>
      <c r="G2444" s="84"/>
    </row>
    <row r="2445" spans="1:7" ht="14.25">
      <c r="A2445" s="9"/>
      <c r="B2445" s="9"/>
      <c r="C2445" s="9"/>
      <c r="E2445" s="85"/>
      <c r="G2445" s="84"/>
    </row>
    <row r="2446" spans="1:7" ht="14.25">
      <c r="A2446" s="9"/>
      <c r="B2446" s="9"/>
      <c r="C2446" s="9"/>
      <c r="E2446" s="85"/>
      <c r="G2446" s="84"/>
    </row>
    <row r="2447" spans="1:7" ht="14.25">
      <c r="A2447" s="9"/>
      <c r="B2447" s="9"/>
      <c r="C2447" s="9"/>
      <c r="E2447" s="85"/>
      <c r="G2447" s="84"/>
    </row>
    <row r="2448" spans="1:7" ht="14.25">
      <c r="A2448" s="9"/>
      <c r="B2448" s="9"/>
      <c r="C2448" s="9"/>
      <c r="E2448" s="85"/>
      <c r="G2448" s="84"/>
    </row>
    <row r="2449" spans="1:7" ht="14.25">
      <c r="A2449" s="9"/>
      <c r="B2449" s="9"/>
      <c r="C2449" s="9"/>
      <c r="E2449" s="85"/>
      <c r="G2449" s="84"/>
    </row>
    <row r="2450" spans="1:7" ht="14.25">
      <c r="A2450" s="9"/>
      <c r="B2450" s="9"/>
      <c r="C2450" s="9"/>
      <c r="E2450" s="85"/>
      <c r="G2450" s="84"/>
    </row>
    <row r="2451" spans="1:7" ht="14.25">
      <c r="A2451" s="9"/>
      <c r="B2451" s="9"/>
      <c r="C2451" s="9"/>
      <c r="E2451" s="85"/>
      <c r="G2451" s="84"/>
    </row>
    <row r="2452" spans="1:7" ht="14.25">
      <c r="A2452" s="9"/>
      <c r="B2452" s="9"/>
      <c r="C2452" s="9"/>
      <c r="E2452" s="85"/>
      <c r="G2452" s="84"/>
    </row>
    <row r="2453" spans="1:7" ht="14.25">
      <c r="A2453" s="9"/>
      <c r="B2453" s="9"/>
      <c r="C2453" s="9"/>
      <c r="E2453" s="85"/>
      <c r="G2453" s="84"/>
    </row>
    <row r="2454" spans="1:7" ht="14.25">
      <c r="A2454" s="9"/>
      <c r="B2454" s="9"/>
      <c r="C2454" s="9"/>
      <c r="E2454" s="85"/>
      <c r="G2454" s="84"/>
    </row>
    <row r="2455" spans="1:7" ht="14.25">
      <c r="A2455" s="9"/>
      <c r="B2455" s="9"/>
      <c r="C2455" s="9"/>
      <c r="E2455" s="85"/>
      <c r="G2455" s="84"/>
    </row>
    <row r="2456" spans="1:7" ht="14.25">
      <c r="A2456" s="9"/>
      <c r="B2456" s="9"/>
      <c r="C2456" s="9"/>
      <c r="E2456" s="85"/>
      <c r="G2456" s="84"/>
    </row>
    <row r="2457" spans="1:7" ht="14.25">
      <c r="A2457" s="9"/>
      <c r="B2457" s="9"/>
      <c r="C2457" s="9"/>
      <c r="E2457" s="85"/>
      <c r="G2457" s="84"/>
    </row>
    <row r="2458" spans="1:7" ht="14.25">
      <c r="A2458" s="9"/>
      <c r="B2458" s="9"/>
      <c r="C2458" s="9"/>
      <c r="E2458" s="85"/>
      <c r="G2458" s="84"/>
    </row>
    <row r="2459" spans="1:7" ht="14.25">
      <c r="A2459" s="9"/>
      <c r="B2459" s="9"/>
      <c r="C2459" s="9"/>
      <c r="E2459" s="85"/>
      <c r="G2459" s="84"/>
    </row>
    <row r="2460" spans="1:7" ht="14.25">
      <c r="A2460" s="9"/>
      <c r="B2460" s="9"/>
      <c r="C2460" s="9"/>
      <c r="E2460" s="85"/>
      <c r="G2460" s="84"/>
    </row>
    <row r="2461" spans="1:7" ht="14.25">
      <c r="A2461" s="9"/>
      <c r="B2461" s="9"/>
      <c r="C2461" s="9"/>
      <c r="E2461" s="85"/>
      <c r="G2461" s="84"/>
    </row>
    <row r="2462" spans="1:7" ht="14.25">
      <c r="A2462" s="9"/>
      <c r="B2462" s="9"/>
      <c r="C2462" s="9"/>
      <c r="E2462" s="85"/>
      <c r="G2462" s="84"/>
    </row>
    <row r="2463" spans="1:7" ht="14.25">
      <c r="A2463" s="9"/>
      <c r="B2463" s="9"/>
      <c r="C2463" s="9"/>
      <c r="E2463" s="85"/>
      <c r="G2463" s="84"/>
    </row>
    <row r="2464" spans="1:7" ht="14.25">
      <c r="A2464" s="9"/>
      <c r="B2464" s="9"/>
      <c r="C2464" s="9"/>
      <c r="E2464" s="85"/>
      <c r="G2464" s="84"/>
    </row>
    <row r="2465" spans="1:7" ht="14.25">
      <c r="A2465" s="9"/>
      <c r="B2465" s="9"/>
      <c r="C2465" s="9"/>
      <c r="E2465" s="85"/>
      <c r="G2465" s="84"/>
    </row>
    <row r="2466" spans="1:7" ht="14.25">
      <c r="A2466" s="9"/>
      <c r="B2466" s="9"/>
      <c r="C2466" s="9"/>
      <c r="E2466" s="85"/>
      <c r="G2466" s="84"/>
    </row>
    <row r="2467" spans="1:7" ht="14.25">
      <c r="A2467" s="9"/>
      <c r="B2467" s="9"/>
      <c r="C2467" s="9"/>
      <c r="E2467" s="85"/>
      <c r="G2467" s="84"/>
    </row>
    <row r="2468" spans="1:7" ht="14.25">
      <c r="A2468" s="9"/>
      <c r="B2468" s="9"/>
      <c r="C2468" s="9"/>
      <c r="E2468" s="85"/>
      <c r="G2468" s="84"/>
    </row>
    <row r="2469" spans="1:7" ht="14.25">
      <c r="A2469" s="9"/>
      <c r="B2469" s="9"/>
      <c r="C2469" s="9"/>
      <c r="E2469" s="85"/>
      <c r="G2469" s="84"/>
    </row>
    <row r="2470" spans="1:7" ht="14.25">
      <c r="A2470" s="9"/>
      <c r="B2470" s="9"/>
      <c r="C2470" s="9"/>
      <c r="E2470" s="85"/>
      <c r="G2470" s="84"/>
    </row>
    <row r="2471" spans="1:7" ht="14.25">
      <c r="A2471" s="9"/>
      <c r="B2471" s="9"/>
      <c r="C2471" s="9"/>
      <c r="E2471" s="85"/>
      <c r="G2471" s="84"/>
    </row>
    <row r="2472" spans="1:7" ht="14.25">
      <c r="A2472" s="9"/>
      <c r="B2472" s="9"/>
      <c r="C2472" s="9"/>
      <c r="E2472" s="85"/>
      <c r="G2472" s="84"/>
    </row>
    <row r="2473" spans="1:7" ht="14.25">
      <c r="A2473" s="9"/>
      <c r="B2473" s="9"/>
      <c r="C2473" s="9"/>
      <c r="E2473" s="85"/>
      <c r="G2473" s="84"/>
    </row>
    <row r="2474" spans="1:7" ht="14.25">
      <c r="A2474" s="9"/>
      <c r="B2474" s="9"/>
      <c r="C2474" s="9"/>
      <c r="E2474" s="85"/>
      <c r="G2474" s="84"/>
    </row>
    <row r="2475" spans="1:7" ht="14.25">
      <c r="A2475" s="9"/>
      <c r="B2475" s="9"/>
      <c r="C2475" s="9"/>
      <c r="E2475" s="85"/>
      <c r="G2475" s="84"/>
    </row>
    <row r="2476" spans="1:7" ht="14.25">
      <c r="A2476" s="9"/>
      <c r="B2476" s="9"/>
      <c r="C2476" s="9"/>
      <c r="E2476" s="85"/>
      <c r="G2476" s="84"/>
    </row>
    <row r="2477" spans="1:7" ht="14.25">
      <c r="A2477" s="9"/>
      <c r="B2477" s="9"/>
      <c r="C2477" s="9"/>
      <c r="E2477" s="85"/>
      <c r="G2477" s="84"/>
    </row>
    <row r="2478" spans="1:7" ht="14.25">
      <c r="A2478" s="9"/>
      <c r="B2478" s="9"/>
      <c r="C2478" s="9"/>
      <c r="E2478" s="85"/>
      <c r="G2478" s="84"/>
    </row>
    <row r="2479" spans="1:7" ht="14.25">
      <c r="A2479" s="9"/>
      <c r="B2479" s="9"/>
      <c r="C2479" s="9"/>
      <c r="E2479" s="85"/>
      <c r="G2479" s="84"/>
    </row>
    <row r="2480" spans="1:7" ht="14.25">
      <c r="A2480" s="9"/>
      <c r="B2480" s="9"/>
      <c r="C2480" s="9"/>
      <c r="E2480" s="85"/>
      <c r="G2480" s="84"/>
    </row>
    <row r="2481" spans="1:7" ht="14.25">
      <c r="A2481" s="9"/>
      <c r="B2481" s="9"/>
      <c r="C2481" s="9"/>
      <c r="E2481" s="85"/>
      <c r="G2481" s="84"/>
    </row>
    <row r="2482" spans="1:7" ht="14.25">
      <c r="A2482" s="9"/>
      <c r="B2482" s="9"/>
      <c r="C2482" s="9"/>
      <c r="E2482" s="85"/>
      <c r="G2482" s="84"/>
    </row>
    <row r="2483" spans="1:7" ht="14.25">
      <c r="A2483" s="9"/>
      <c r="B2483" s="9"/>
      <c r="C2483" s="9"/>
      <c r="E2483" s="85"/>
      <c r="G2483" s="84"/>
    </row>
    <row r="2484" spans="1:7" ht="14.25">
      <c r="A2484" s="9"/>
      <c r="B2484" s="9"/>
      <c r="C2484" s="9"/>
      <c r="E2484" s="85"/>
      <c r="G2484" s="84"/>
    </row>
    <row r="2485" spans="1:7" ht="14.25">
      <c r="A2485" s="9"/>
      <c r="B2485" s="9"/>
      <c r="C2485" s="9"/>
      <c r="E2485" s="85"/>
      <c r="G2485" s="84"/>
    </row>
    <row r="2486" spans="1:7" ht="14.25">
      <c r="A2486" s="9"/>
      <c r="B2486" s="9"/>
      <c r="C2486" s="9"/>
      <c r="E2486" s="85"/>
      <c r="G2486" s="84"/>
    </row>
    <row r="2487" spans="1:7" ht="14.25">
      <c r="A2487" s="9"/>
      <c r="B2487" s="9"/>
      <c r="C2487" s="9"/>
      <c r="E2487" s="85"/>
      <c r="G2487" s="84"/>
    </row>
    <row r="2488" spans="1:7" ht="14.25">
      <c r="A2488" s="9"/>
      <c r="B2488" s="9"/>
      <c r="C2488" s="9"/>
      <c r="E2488" s="85"/>
      <c r="G2488" s="84"/>
    </row>
    <row r="2489" spans="1:7" ht="14.25">
      <c r="A2489" s="9"/>
      <c r="B2489" s="9"/>
      <c r="C2489" s="9"/>
      <c r="E2489" s="85"/>
      <c r="G2489" s="84"/>
    </row>
    <row r="2490" spans="1:7" ht="14.25">
      <c r="A2490" s="9"/>
      <c r="B2490" s="9"/>
      <c r="C2490" s="9"/>
      <c r="E2490" s="85"/>
      <c r="G2490" s="84"/>
    </row>
    <row r="2491" spans="1:7" ht="14.25">
      <c r="A2491" s="9"/>
      <c r="B2491" s="9"/>
      <c r="C2491" s="9"/>
      <c r="E2491" s="85"/>
      <c r="G2491" s="84"/>
    </row>
    <row r="2492" spans="1:7" ht="14.25">
      <c r="A2492" s="9"/>
      <c r="B2492" s="9"/>
      <c r="C2492" s="9"/>
      <c r="E2492" s="85"/>
      <c r="G2492" s="84"/>
    </row>
    <row r="2493" spans="1:7" ht="14.25">
      <c r="A2493" s="9"/>
      <c r="B2493" s="9"/>
      <c r="C2493" s="9"/>
      <c r="E2493" s="85"/>
      <c r="G2493" s="84"/>
    </row>
    <row r="2494" spans="1:7" ht="14.25">
      <c r="A2494" s="9"/>
      <c r="B2494" s="9"/>
      <c r="C2494" s="9"/>
      <c r="E2494" s="85"/>
      <c r="G2494" s="84"/>
    </row>
    <row r="2495" spans="1:7" ht="14.25">
      <c r="A2495" s="9"/>
      <c r="B2495" s="9"/>
      <c r="C2495" s="9"/>
      <c r="E2495" s="85"/>
      <c r="G2495" s="84"/>
    </row>
    <row r="2496" spans="1:7" ht="14.25">
      <c r="A2496" s="9"/>
      <c r="B2496" s="9"/>
      <c r="C2496" s="9"/>
      <c r="E2496" s="85"/>
      <c r="G2496" s="84"/>
    </row>
    <row r="2497" spans="1:7" ht="14.25">
      <c r="A2497" s="9"/>
      <c r="B2497" s="9"/>
      <c r="C2497" s="9"/>
      <c r="E2497" s="85"/>
      <c r="G2497" s="84"/>
    </row>
    <row r="2498" spans="1:7" ht="14.25">
      <c r="A2498" s="9"/>
      <c r="B2498" s="9"/>
      <c r="C2498" s="9"/>
      <c r="E2498" s="85"/>
      <c r="G2498" s="84"/>
    </row>
    <row r="2499" spans="1:7" ht="14.25">
      <c r="A2499" s="9"/>
      <c r="B2499" s="9"/>
      <c r="C2499" s="9"/>
      <c r="E2499" s="85"/>
      <c r="G2499" s="84"/>
    </row>
    <row r="2500" spans="1:7" ht="14.25">
      <c r="A2500" s="9"/>
      <c r="B2500" s="9"/>
      <c r="C2500" s="9"/>
      <c r="E2500" s="85"/>
      <c r="G2500" s="84"/>
    </row>
    <row r="2501" spans="1:7" ht="14.25">
      <c r="A2501" s="9"/>
      <c r="B2501" s="9"/>
      <c r="C2501" s="9"/>
      <c r="E2501" s="85"/>
      <c r="G2501" s="84"/>
    </row>
    <row r="2502" spans="1:7" ht="14.25">
      <c r="A2502" s="9"/>
      <c r="B2502" s="9"/>
      <c r="C2502" s="9"/>
      <c r="E2502" s="85"/>
      <c r="G2502" s="84"/>
    </row>
    <row r="2503" spans="1:7" ht="14.25">
      <c r="A2503" s="9"/>
      <c r="B2503" s="9"/>
      <c r="C2503" s="9"/>
      <c r="E2503" s="85"/>
      <c r="G2503" s="84"/>
    </row>
    <row r="2504" spans="1:7" ht="14.25">
      <c r="A2504" s="9"/>
      <c r="B2504" s="9"/>
      <c r="C2504" s="9"/>
      <c r="E2504" s="85"/>
      <c r="G2504" s="84"/>
    </row>
    <row r="2505" spans="1:7" ht="14.25">
      <c r="A2505" s="9"/>
      <c r="B2505" s="9"/>
      <c r="C2505" s="9"/>
      <c r="E2505" s="85"/>
      <c r="G2505" s="84"/>
    </row>
    <row r="2506" spans="1:7" ht="14.25">
      <c r="A2506" s="9"/>
      <c r="B2506" s="9"/>
      <c r="C2506" s="9"/>
      <c r="E2506" s="85"/>
      <c r="G2506" s="84"/>
    </row>
    <row r="2507" spans="1:7" ht="14.25">
      <c r="A2507" s="9"/>
      <c r="B2507" s="9"/>
      <c r="C2507" s="9"/>
      <c r="E2507" s="85"/>
      <c r="G2507" s="84"/>
    </row>
    <row r="2508" spans="1:7" ht="14.25">
      <c r="A2508" s="9"/>
      <c r="B2508" s="9"/>
      <c r="C2508" s="9"/>
      <c r="E2508" s="85"/>
      <c r="G2508" s="84"/>
    </row>
    <row r="2509" spans="1:7" ht="14.25">
      <c r="A2509" s="9"/>
      <c r="B2509" s="9"/>
      <c r="C2509" s="9"/>
      <c r="E2509" s="85"/>
      <c r="G2509" s="84"/>
    </row>
    <row r="2510" spans="1:7" ht="14.25">
      <c r="A2510" s="9"/>
      <c r="B2510" s="9"/>
      <c r="C2510" s="9"/>
      <c r="E2510" s="85"/>
      <c r="G2510" s="84"/>
    </row>
    <row r="2511" spans="1:7" ht="14.25">
      <c r="A2511" s="9"/>
      <c r="B2511" s="9"/>
      <c r="C2511" s="9"/>
      <c r="E2511" s="85"/>
      <c r="G2511" s="84"/>
    </row>
    <row r="2512" spans="1:7" ht="14.25">
      <c r="A2512" s="9"/>
      <c r="B2512" s="9"/>
      <c r="C2512" s="9"/>
      <c r="E2512" s="85"/>
      <c r="G2512" s="84"/>
    </row>
    <row r="2513" spans="1:7" ht="14.25">
      <c r="A2513" s="9"/>
      <c r="B2513" s="9"/>
      <c r="C2513" s="9"/>
      <c r="E2513" s="85"/>
      <c r="G2513" s="84"/>
    </row>
    <row r="2514" spans="1:7" ht="14.25">
      <c r="A2514" s="9"/>
      <c r="B2514" s="9"/>
      <c r="C2514" s="9"/>
      <c r="E2514" s="85"/>
      <c r="G2514" s="84"/>
    </row>
    <row r="2515" spans="1:7" ht="14.25">
      <c r="A2515" s="9"/>
      <c r="B2515" s="9"/>
      <c r="C2515" s="9"/>
      <c r="E2515" s="85"/>
      <c r="G2515" s="84"/>
    </row>
    <row r="2516" spans="1:7" ht="14.25">
      <c r="A2516" s="9"/>
      <c r="B2516" s="9"/>
      <c r="C2516" s="9"/>
      <c r="E2516" s="85"/>
      <c r="G2516" s="84"/>
    </row>
    <row r="2517" spans="1:7" ht="14.25">
      <c r="A2517" s="9"/>
      <c r="B2517" s="9"/>
      <c r="C2517" s="9"/>
      <c r="E2517" s="85"/>
      <c r="G2517" s="84"/>
    </row>
    <row r="2518" spans="1:7" ht="14.25">
      <c r="A2518" s="9"/>
      <c r="B2518" s="9"/>
      <c r="C2518" s="9"/>
      <c r="E2518" s="85"/>
      <c r="G2518" s="84"/>
    </row>
    <row r="2519" spans="1:7" ht="14.25">
      <c r="A2519" s="9"/>
      <c r="B2519" s="9"/>
      <c r="C2519" s="9"/>
      <c r="E2519" s="85"/>
      <c r="G2519" s="84"/>
    </row>
    <row r="2520" spans="1:7" ht="14.25">
      <c r="A2520" s="9"/>
      <c r="B2520" s="9"/>
      <c r="C2520" s="9"/>
      <c r="E2520" s="85"/>
      <c r="G2520" s="84"/>
    </row>
    <row r="2521" spans="1:7" ht="14.25">
      <c r="A2521" s="9"/>
      <c r="B2521" s="9"/>
      <c r="C2521" s="9"/>
      <c r="E2521" s="85"/>
      <c r="G2521" s="84"/>
    </row>
    <row r="2522" spans="1:7" ht="14.25">
      <c r="A2522" s="9"/>
      <c r="B2522" s="9"/>
      <c r="C2522" s="9"/>
      <c r="E2522" s="85"/>
      <c r="G2522" s="84"/>
    </row>
    <row r="2523" spans="1:7" ht="14.25">
      <c r="A2523" s="9"/>
      <c r="B2523" s="9"/>
      <c r="C2523" s="9"/>
      <c r="E2523" s="85"/>
      <c r="G2523" s="84"/>
    </row>
    <row r="2524" spans="1:7" ht="14.25">
      <c r="A2524" s="9"/>
      <c r="B2524" s="9"/>
      <c r="C2524" s="9"/>
      <c r="E2524" s="85"/>
      <c r="G2524" s="84"/>
    </row>
    <row r="2525" spans="1:7" ht="14.25">
      <c r="A2525" s="9"/>
      <c r="B2525" s="9"/>
      <c r="C2525" s="9"/>
      <c r="E2525" s="85"/>
      <c r="G2525" s="84"/>
    </row>
    <row r="2526" spans="1:7" ht="14.25">
      <c r="A2526" s="9"/>
      <c r="B2526" s="9"/>
      <c r="C2526" s="9"/>
      <c r="E2526" s="85"/>
      <c r="G2526" s="84"/>
    </row>
    <row r="2527" spans="1:7" ht="14.25">
      <c r="A2527" s="9"/>
      <c r="B2527" s="9"/>
      <c r="C2527" s="9"/>
      <c r="E2527" s="85"/>
      <c r="G2527" s="84"/>
    </row>
    <row r="2528" spans="1:7" ht="14.25">
      <c r="A2528" s="9"/>
      <c r="B2528" s="9"/>
      <c r="C2528" s="9"/>
      <c r="E2528" s="85"/>
      <c r="G2528" s="84"/>
    </row>
    <row r="2529" spans="1:7" ht="14.25">
      <c r="A2529" s="9"/>
      <c r="B2529" s="9"/>
      <c r="C2529" s="9"/>
      <c r="E2529" s="85"/>
      <c r="G2529" s="84"/>
    </row>
    <row r="2530" spans="1:7" ht="14.25">
      <c r="A2530" s="9"/>
      <c r="B2530" s="9"/>
      <c r="C2530" s="9"/>
      <c r="E2530" s="85"/>
      <c r="G2530" s="84"/>
    </row>
    <row r="2531" spans="1:7" ht="14.25">
      <c r="A2531" s="9"/>
      <c r="B2531" s="9"/>
      <c r="C2531" s="9"/>
      <c r="E2531" s="85"/>
      <c r="G2531" s="84"/>
    </row>
    <row r="2532" spans="1:7" ht="14.25">
      <c r="A2532" s="9"/>
      <c r="B2532" s="9"/>
      <c r="C2532" s="9"/>
      <c r="E2532" s="85"/>
      <c r="G2532" s="84"/>
    </row>
    <row r="2533" spans="1:7" ht="14.25">
      <c r="A2533" s="9"/>
      <c r="B2533" s="9"/>
      <c r="C2533" s="9"/>
      <c r="E2533" s="85"/>
      <c r="G2533" s="84"/>
    </row>
    <row r="2534" spans="1:7" ht="14.25">
      <c r="A2534" s="9"/>
      <c r="B2534" s="9"/>
      <c r="C2534" s="9"/>
      <c r="E2534" s="85"/>
      <c r="G2534" s="84"/>
    </row>
    <row r="2535" spans="1:7" ht="14.25">
      <c r="A2535" s="9"/>
      <c r="B2535" s="9"/>
      <c r="C2535" s="9"/>
      <c r="E2535" s="85"/>
      <c r="G2535" s="84"/>
    </row>
    <row r="2536" spans="1:7" ht="14.25">
      <c r="A2536" s="9"/>
      <c r="B2536" s="9"/>
      <c r="C2536" s="9"/>
      <c r="E2536" s="85"/>
      <c r="G2536" s="84"/>
    </row>
    <row r="2537" spans="1:7" ht="14.25">
      <c r="A2537" s="9"/>
      <c r="B2537" s="9"/>
      <c r="C2537" s="9"/>
      <c r="E2537" s="85"/>
      <c r="G2537" s="84"/>
    </row>
    <row r="2538" spans="1:7" ht="14.25">
      <c r="A2538" s="9"/>
      <c r="B2538" s="9"/>
      <c r="C2538" s="9"/>
      <c r="E2538" s="85"/>
      <c r="G2538" s="84"/>
    </row>
    <row r="2539" spans="1:7" ht="14.25">
      <c r="A2539" s="9"/>
      <c r="B2539" s="9"/>
      <c r="C2539" s="9"/>
      <c r="E2539" s="85"/>
      <c r="G2539" s="84"/>
    </row>
    <row r="2540" spans="1:7" ht="14.25">
      <c r="A2540" s="9"/>
      <c r="B2540" s="9"/>
      <c r="C2540" s="9"/>
      <c r="E2540" s="85"/>
      <c r="G2540" s="84"/>
    </row>
    <row r="2541" spans="1:7" ht="14.25">
      <c r="A2541" s="9"/>
      <c r="B2541" s="9"/>
      <c r="C2541" s="9"/>
      <c r="E2541" s="85"/>
      <c r="G2541" s="84"/>
    </row>
    <row r="2542" spans="1:7" ht="14.25">
      <c r="A2542" s="9"/>
      <c r="B2542" s="9"/>
      <c r="C2542" s="9"/>
      <c r="E2542" s="85"/>
      <c r="G2542" s="84"/>
    </row>
    <row r="2543" spans="1:7" ht="14.25">
      <c r="A2543" s="9"/>
      <c r="B2543" s="9"/>
      <c r="C2543" s="9"/>
      <c r="E2543" s="85"/>
      <c r="G2543" s="84"/>
    </row>
    <row r="2544" spans="1:7" ht="14.25">
      <c r="A2544" s="9"/>
      <c r="B2544" s="9"/>
      <c r="C2544" s="9"/>
      <c r="E2544" s="85"/>
      <c r="G2544" s="84"/>
    </row>
    <row r="2545" spans="1:7" ht="14.25">
      <c r="A2545" s="9"/>
      <c r="B2545" s="9"/>
      <c r="C2545" s="9"/>
      <c r="E2545" s="85"/>
      <c r="G2545" s="84"/>
    </row>
    <row r="2546" spans="1:7" ht="14.25">
      <c r="A2546" s="9"/>
      <c r="B2546" s="9"/>
      <c r="C2546" s="9"/>
      <c r="E2546" s="85"/>
      <c r="G2546" s="84"/>
    </row>
    <row r="2547" spans="1:7" ht="14.25">
      <c r="A2547" s="9"/>
      <c r="B2547" s="9"/>
      <c r="C2547" s="9"/>
      <c r="E2547" s="85"/>
      <c r="G2547" s="84"/>
    </row>
    <row r="2548" spans="1:7" ht="14.25">
      <c r="A2548" s="9"/>
      <c r="B2548" s="9"/>
      <c r="C2548" s="9"/>
      <c r="E2548" s="85"/>
      <c r="G2548" s="84"/>
    </row>
    <row r="2549" spans="1:7" ht="14.25">
      <c r="A2549" s="9"/>
      <c r="B2549" s="9"/>
      <c r="C2549" s="9"/>
      <c r="E2549" s="85"/>
      <c r="G2549" s="84"/>
    </row>
    <row r="2550" spans="1:7" ht="14.25">
      <c r="A2550" s="9"/>
      <c r="B2550" s="9"/>
      <c r="C2550" s="9"/>
      <c r="E2550" s="85"/>
      <c r="G2550" s="84"/>
    </row>
    <row r="2551" spans="1:7" ht="14.25">
      <c r="A2551" s="9"/>
      <c r="B2551" s="9"/>
      <c r="C2551" s="9"/>
      <c r="E2551" s="85"/>
      <c r="G2551" s="84"/>
    </row>
    <row r="2552" spans="1:7" ht="14.25">
      <c r="A2552" s="9"/>
      <c r="B2552" s="9"/>
      <c r="C2552" s="9"/>
      <c r="E2552" s="85"/>
      <c r="G2552" s="84"/>
    </row>
    <row r="2553" spans="1:7" ht="14.25">
      <c r="A2553" s="9"/>
      <c r="B2553" s="9"/>
      <c r="C2553" s="9"/>
      <c r="E2553" s="85"/>
      <c r="G2553" s="84"/>
    </row>
    <row r="2554" spans="1:7" ht="14.25">
      <c r="A2554" s="9"/>
      <c r="B2554" s="9"/>
      <c r="C2554" s="9"/>
      <c r="E2554" s="85"/>
      <c r="G2554" s="84"/>
    </row>
    <row r="2555" spans="1:7" ht="14.25">
      <c r="A2555" s="9"/>
      <c r="B2555" s="9"/>
      <c r="C2555" s="9"/>
      <c r="E2555" s="85"/>
      <c r="G2555" s="84"/>
    </row>
    <row r="2556" spans="1:7" ht="14.25">
      <c r="A2556" s="9"/>
      <c r="B2556" s="9"/>
      <c r="C2556" s="9"/>
      <c r="E2556" s="85"/>
      <c r="G2556" s="84"/>
    </row>
    <row r="2557" spans="1:7" ht="14.25">
      <c r="A2557" s="9"/>
      <c r="B2557" s="9"/>
      <c r="C2557" s="9"/>
      <c r="E2557" s="85"/>
      <c r="G2557" s="84"/>
    </row>
    <row r="2558" spans="1:7" ht="14.25">
      <c r="A2558" s="9"/>
      <c r="B2558" s="9"/>
      <c r="C2558" s="9"/>
      <c r="E2558" s="85"/>
      <c r="G2558" s="84"/>
    </row>
    <row r="2559" spans="1:7" ht="14.25">
      <c r="A2559" s="9"/>
      <c r="B2559" s="9"/>
      <c r="C2559" s="9"/>
      <c r="E2559" s="85"/>
      <c r="G2559" s="84"/>
    </row>
    <row r="2560" spans="1:7" ht="14.25">
      <c r="A2560" s="9"/>
      <c r="B2560" s="9"/>
      <c r="C2560" s="9"/>
      <c r="E2560" s="85"/>
      <c r="G2560" s="84"/>
    </row>
    <row r="2561" spans="1:7" ht="14.25">
      <c r="A2561" s="9"/>
      <c r="B2561" s="9"/>
      <c r="C2561" s="9"/>
      <c r="E2561" s="85"/>
      <c r="G2561" s="84"/>
    </row>
    <row r="2562" spans="1:7" ht="14.25">
      <c r="A2562" s="9"/>
      <c r="B2562" s="9"/>
      <c r="C2562" s="9"/>
      <c r="E2562" s="85"/>
      <c r="G2562" s="84"/>
    </row>
    <row r="2563" spans="1:7" ht="14.25">
      <c r="A2563" s="9"/>
      <c r="B2563" s="9"/>
      <c r="C2563" s="9"/>
      <c r="E2563" s="85"/>
      <c r="G2563" s="84"/>
    </row>
    <row r="2564" spans="1:7" ht="14.25">
      <c r="A2564" s="9"/>
      <c r="B2564" s="9"/>
      <c r="C2564" s="9"/>
      <c r="E2564" s="85"/>
      <c r="G2564" s="84"/>
    </row>
    <row r="2565" spans="1:7" ht="14.25">
      <c r="A2565" s="9"/>
      <c r="B2565" s="9"/>
      <c r="C2565" s="9"/>
      <c r="E2565" s="85"/>
      <c r="G2565" s="84"/>
    </row>
    <row r="2566" spans="1:7" ht="14.25">
      <c r="A2566" s="9"/>
      <c r="B2566" s="9"/>
      <c r="C2566" s="9"/>
      <c r="E2566" s="85"/>
      <c r="G2566" s="84"/>
    </row>
    <row r="2567" spans="1:7" ht="14.25">
      <c r="A2567" s="9"/>
      <c r="B2567" s="9"/>
      <c r="C2567" s="9"/>
      <c r="E2567" s="85"/>
      <c r="G2567" s="84"/>
    </row>
    <row r="2568" spans="1:7" ht="14.25">
      <c r="A2568" s="9"/>
      <c r="B2568" s="9"/>
      <c r="C2568" s="9"/>
      <c r="E2568" s="85"/>
      <c r="G2568" s="84"/>
    </row>
    <row r="2569" spans="1:7" ht="14.25">
      <c r="A2569" s="9"/>
      <c r="B2569" s="9"/>
      <c r="C2569" s="9"/>
      <c r="E2569" s="85"/>
      <c r="G2569" s="84"/>
    </row>
    <row r="2570" spans="1:7" ht="14.25">
      <c r="A2570" s="9"/>
      <c r="B2570" s="9"/>
      <c r="C2570" s="9"/>
      <c r="E2570" s="85"/>
      <c r="G2570" s="84"/>
    </row>
    <row r="2571" spans="1:7" ht="14.25">
      <c r="A2571" s="9"/>
      <c r="B2571" s="9"/>
      <c r="C2571" s="9"/>
      <c r="E2571" s="85"/>
      <c r="G2571" s="84"/>
    </row>
    <row r="2572" spans="1:7" ht="14.25">
      <c r="A2572" s="9"/>
      <c r="B2572" s="9"/>
      <c r="C2572" s="9"/>
      <c r="E2572" s="85"/>
      <c r="G2572" s="84"/>
    </row>
    <row r="2573" spans="1:7" ht="14.25">
      <c r="A2573" s="9"/>
      <c r="B2573" s="9"/>
      <c r="C2573" s="9"/>
      <c r="E2573" s="85"/>
      <c r="G2573" s="84"/>
    </row>
    <row r="2574" spans="1:7" ht="14.25">
      <c r="A2574" s="9"/>
      <c r="B2574" s="9"/>
      <c r="C2574" s="9"/>
      <c r="E2574" s="85"/>
      <c r="G2574" s="84"/>
    </row>
    <row r="2575" spans="1:7" ht="14.25">
      <c r="A2575" s="9"/>
      <c r="B2575" s="9"/>
      <c r="C2575" s="9"/>
      <c r="E2575" s="85"/>
      <c r="G2575" s="84"/>
    </row>
    <row r="2576" spans="1:7" ht="14.25">
      <c r="A2576" s="9"/>
      <c r="B2576" s="9"/>
      <c r="C2576" s="9"/>
      <c r="E2576" s="85"/>
      <c r="G2576" s="84"/>
    </row>
    <row r="2577" spans="1:7" ht="14.25">
      <c r="A2577" s="9"/>
      <c r="B2577" s="9"/>
      <c r="C2577" s="9"/>
      <c r="E2577" s="85"/>
      <c r="G2577" s="84"/>
    </row>
    <row r="2578" spans="1:7" ht="14.25">
      <c r="A2578" s="9"/>
      <c r="B2578" s="9"/>
      <c r="C2578" s="9"/>
      <c r="E2578" s="85"/>
      <c r="G2578" s="84"/>
    </row>
    <row r="2579" spans="1:7" ht="14.25">
      <c r="A2579" s="9"/>
      <c r="B2579" s="9"/>
      <c r="C2579" s="9"/>
      <c r="E2579" s="85"/>
      <c r="G2579" s="84"/>
    </row>
    <row r="2580" spans="1:7" ht="14.25">
      <c r="A2580" s="9"/>
      <c r="B2580" s="9"/>
      <c r="C2580" s="9"/>
      <c r="E2580" s="85"/>
      <c r="G2580" s="84"/>
    </row>
    <row r="2581" spans="1:7" ht="14.25">
      <c r="A2581" s="9"/>
      <c r="B2581" s="9"/>
      <c r="C2581" s="9"/>
      <c r="E2581" s="85"/>
      <c r="G2581" s="84"/>
    </row>
    <row r="2582" spans="1:7" ht="14.25">
      <c r="A2582" s="9"/>
      <c r="B2582" s="9"/>
      <c r="C2582" s="9"/>
      <c r="E2582" s="85"/>
      <c r="G2582" s="84"/>
    </row>
    <row r="2583" spans="1:7" ht="14.25">
      <c r="A2583" s="9"/>
      <c r="B2583" s="9"/>
      <c r="C2583" s="9"/>
      <c r="E2583" s="85"/>
      <c r="G2583" s="84"/>
    </row>
    <row r="2584" spans="1:7" ht="14.25">
      <c r="A2584" s="9"/>
      <c r="B2584" s="9"/>
      <c r="C2584" s="9"/>
      <c r="E2584" s="85"/>
      <c r="G2584" s="84"/>
    </row>
    <row r="2585" spans="1:7" ht="14.25">
      <c r="A2585" s="9"/>
      <c r="B2585" s="9"/>
      <c r="C2585" s="9"/>
      <c r="E2585" s="85"/>
      <c r="G2585" s="84"/>
    </row>
    <row r="2586" spans="1:7" ht="14.25">
      <c r="A2586" s="9"/>
      <c r="B2586" s="9"/>
      <c r="C2586" s="9"/>
      <c r="E2586" s="85"/>
      <c r="G2586" s="84"/>
    </row>
    <row r="2587" spans="1:7" ht="14.25">
      <c r="A2587" s="9"/>
      <c r="B2587" s="9"/>
      <c r="C2587" s="9"/>
      <c r="E2587" s="85"/>
      <c r="G2587" s="84"/>
    </row>
    <row r="2588" spans="1:7" ht="14.25">
      <c r="A2588" s="9"/>
      <c r="B2588" s="9"/>
      <c r="C2588" s="9"/>
      <c r="E2588" s="85"/>
      <c r="G2588" s="84"/>
    </row>
    <row r="2589" spans="1:7" ht="14.25">
      <c r="A2589" s="9"/>
      <c r="B2589" s="9"/>
      <c r="C2589" s="9"/>
      <c r="E2589" s="85"/>
      <c r="G2589" s="84"/>
    </row>
    <row r="2590" spans="1:7" ht="14.25">
      <c r="A2590" s="9"/>
      <c r="B2590" s="9"/>
      <c r="C2590" s="9"/>
      <c r="E2590" s="85"/>
      <c r="G2590" s="84"/>
    </row>
    <row r="2591" spans="1:7" ht="14.25">
      <c r="A2591" s="9"/>
      <c r="B2591" s="9"/>
      <c r="C2591" s="9"/>
      <c r="E2591" s="85"/>
      <c r="G2591" s="84"/>
    </row>
    <row r="2592" spans="1:7" ht="14.25">
      <c r="A2592" s="9"/>
      <c r="B2592" s="9"/>
      <c r="C2592" s="9"/>
      <c r="E2592" s="85"/>
      <c r="G2592" s="84"/>
    </row>
    <row r="2593" spans="1:7" ht="14.25">
      <c r="A2593" s="9"/>
      <c r="B2593" s="9"/>
      <c r="C2593" s="9"/>
      <c r="E2593" s="85"/>
      <c r="G2593" s="84"/>
    </row>
    <row r="2594" spans="1:7" ht="14.25">
      <c r="A2594" s="9"/>
      <c r="B2594" s="9"/>
      <c r="C2594" s="9"/>
      <c r="E2594" s="85"/>
      <c r="G2594" s="84"/>
    </row>
    <row r="2595" spans="1:7" ht="14.25">
      <c r="A2595" s="9"/>
      <c r="B2595" s="9"/>
      <c r="C2595" s="9"/>
      <c r="E2595" s="85"/>
      <c r="G2595" s="84"/>
    </row>
    <row r="2596" spans="1:7" ht="14.25">
      <c r="A2596" s="9"/>
      <c r="B2596" s="9"/>
      <c r="C2596" s="9"/>
      <c r="E2596" s="85"/>
      <c r="G2596" s="84"/>
    </row>
    <row r="2597" spans="1:7" ht="14.25">
      <c r="A2597" s="9"/>
      <c r="B2597" s="9"/>
      <c r="C2597" s="9"/>
      <c r="E2597" s="85"/>
      <c r="G2597" s="84"/>
    </row>
    <row r="2598" spans="1:7" ht="14.25">
      <c r="A2598" s="9"/>
      <c r="B2598" s="9"/>
      <c r="C2598" s="9"/>
      <c r="E2598" s="85"/>
      <c r="G2598" s="84"/>
    </row>
    <row r="2599" spans="1:7" ht="14.25">
      <c r="A2599" s="9"/>
      <c r="B2599" s="9"/>
      <c r="C2599" s="9"/>
      <c r="E2599" s="85"/>
      <c r="G2599" s="84"/>
    </row>
    <row r="2600" spans="1:7" ht="14.25">
      <c r="A2600" s="9"/>
      <c r="B2600" s="9"/>
      <c r="C2600" s="9"/>
      <c r="E2600" s="85"/>
      <c r="G2600" s="84"/>
    </row>
    <row r="2601" spans="1:7" ht="14.25">
      <c r="A2601" s="9"/>
      <c r="B2601" s="9"/>
      <c r="C2601" s="9"/>
      <c r="E2601" s="85"/>
      <c r="G2601" s="84"/>
    </row>
    <row r="2602" spans="1:7" ht="14.25">
      <c r="A2602" s="9"/>
      <c r="B2602" s="9"/>
      <c r="C2602" s="9"/>
      <c r="E2602" s="85"/>
      <c r="G2602" s="84"/>
    </row>
    <row r="2603" spans="1:7" ht="14.25">
      <c r="A2603" s="9"/>
      <c r="B2603" s="9"/>
      <c r="C2603" s="9"/>
      <c r="E2603" s="85"/>
      <c r="G2603" s="84"/>
    </row>
    <row r="2604" spans="1:7" ht="14.25">
      <c r="A2604" s="9"/>
      <c r="B2604" s="9"/>
      <c r="C2604" s="9"/>
      <c r="E2604" s="85"/>
      <c r="G2604" s="84"/>
    </row>
    <row r="2605" spans="1:7" ht="14.25">
      <c r="A2605" s="9"/>
      <c r="B2605" s="9"/>
      <c r="C2605" s="9"/>
      <c r="E2605" s="85"/>
      <c r="G2605" s="84"/>
    </row>
    <row r="2606" spans="1:7" ht="14.25">
      <c r="A2606" s="9"/>
      <c r="B2606" s="9"/>
      <c r="C2606" s="9"/>
      <c r="E2606" s="85"/>
      <c r="G2606" s="84"/>
    </row>
    <row r="2607" spans="1:7" ht="14.25">
      <c r="A2607" s="9"/>
      <c r="B2607" s="9"/>
      <c r="C2607" s="9"/>
      <c r="E2607" s="85"/>
      <c r="G2607" s="84"/>
    </row>
    <row r="2608" spans="1:7" ht="14.25">
      <c r="A2608" s="9"/>
      <c r="B2608" s="9"/>
      <c r="C2608" s="9"/>
      <c r="E2608" s="85"/>
      <c r="G2608" s="84"/>
    </row>
    <row r="2609" spans="1:7" ht="14.25">
      <c r="A2609" s="9"/>
      <c r="B2609" s="9"/>
      <c r="C2609" s="9"/>
      <c r="E2609" s="85"/>
      <c r="G2609" s="84"/>
    </row>
    <row r="2610" spans="1:7" ht="14.25">
      <c r="A2610" s="9"/>
      <c r="B2610" s="9"/>
      <c r="C2610" s="9"/>
      <c r="E2610" s="85"/>
      <c r="G2610" s="84"/>
    </row>
    <row r="2611" spans="1:7" ht="14.25">
      <c r="A2611" s="9"/>
      <c r="B2611" s="9"/>
      <c r="C2611" s="9"/>
      <c r="E2611" s="85"/>
      <c r="G2611" s="84"/>
    </row>
    <row r="2612" spans="1:7" ht="14.25">
      <c r="A2612" s="9"/>
      <c r="B2612" s="9"/>
      <c r="C2612" s="9"/>
      <c r="E2612" s="85"/>
      <c r="G2612" s="84"/>
    </row>
    <row r="2613" spans="1:7" ht="14.25">
      <c r="A2613" s="9"/>
      <c r="B2613" s="9"/>
      <c r="C2613" s="9"/>
      <c r="E2613" s="85"/>
      <c r="G2613" s="84"/>
    </row>
    <row r="2614" spans="1:7" ht="14.25">
      <c r="A2614" s="9"/>
      <c r="B2614" s="9"/>
      <c r="C2614" s="9"/>
      <c r="E2614" s="85"/>
      <c r="G2614" s="84"/>
    </row>
    <row r="2615" spans="1:7" ht="14.25">
      <c r="A2615" s="9"/>
      <c r="B2615" s="9"/>
      <c r="C2615" s="9"/>
      <c r="E2615" s="85"/>
      <c r="G2615" s="84"/>
    </row>
    <row r="2616" spans="1:7" ht="14.25">
      <c r="A2616" s="9"/>
      <c r="B2616" s="9"/>
      <c r="C2616" s="9"/>
      <c r="E2616" s="85"/>
      <c r="G2616" s="84"/>
    </row>
    <row r="2617" spans="1:7" ht="14.25">
      <c r="A2617" s="9"/>
      <c r="B2617" s="9"/>
      <c r="C2617" s="9"/>
      <c r="E2617" s="85"/>
      <c r="G2617" s="84"/>
    </row>
    <row r="2618" spans="1:7" ht="14.25">
      <c r="A2618" s="9"/>
      <c r="B2618" s="9"/>
      <c r="C2618" s="9"/>
      <c r="E2618" s="85"/>
      <c r="G2618" s="84"/>
    </row>
    <row r="2619" spans="1:7" ht="14.25">
      <c r="A2619" s="9"/>
      <c r="B2619" s="9"/>
      <c r="C2619" s="9"/>
      <c r="E2619" s="85"/>
      <c r="G2619" s="84"/>
    </row>
    <row r="2620" spans="1:7" ht="14.25">
      <c r="A2620" s="9"/>
      <c r="B2620" s="9"/>
      <c r="C2620" s="9"/>
      <c r="E2620" s="85"/>
      <c r="G2620" s="84"/>
    </row>
    <row r="2621" spans="1:7" ht="14.25">
      <c r="A2621" s="9"/>
      <c r="B2621" s="9"/>
      <c r="C2621" s="9"/>
      <c r="E2621" s="85"/>
      <c r="G2621" s="84"/>
    </row>
    <row r="2622" spans="1:7" ht="14.25">
      <c r="A2622" s="9"/>
      <c r="B2622" s="9"/>
      <c r="C2622" s="9"/>
      <c r="E2622" s="85"/>
      <c r="G2622" s="84"/>
    </row>
    <row r="2623" spans="1:7" ht="14.25">
      <c r="A2623" s="9"/>
      <c r="B2623" s="9"/>
      <c r="C2623" s="9"/>
      <c r="E2623" s="85"/>
      <c r="G2623" s="84"/>
    </row>
    <row r="2624" spans="1:7" ht="14.25">
      <c r="A2624" s="9"/>
      <c r="B2624" s="9"/>
      <c r="C2624" s="9"/>
      <c r="E2624" s="85"/>
      <c r="G2624" s="84"/>
    </row>
    <row r="2625" spans="1:7" ht="14.25">
      <c r="A2625" s="9"/>
      <c r="B2625" s="9"/>
      <c r="C2625" s="9"/>
      <c r="E2625" s="85"/>
      <c r="G2625" s="84"/>
    </row>
    <row r="2626" spans="1:7" ht="14.25">
      <c r="A2626" s="9"/>
      <c r="B2626" s="9"/>
      <c r="C2626" s="9"/>
      <c r="E2626" s="85"/>
      <c r="G2626" s="84"/>
    </row>
    <row r="2627" spans="1:7" ht="14.25">
      <c r="A2627" s="9"/>
      <c r="B2627" s="9"/>
      <c r="C2627" s="9"/>
      <c r="E2627" s="85"/>
      <c r="G2627" s="84"/>
    </row>
    <row r="2628" spans="1:7" ht="14.25">
      <c r="A2628" s="9"/>
      <c r="B2628" s="9"/>
      <c r="C2628" s="9"/>
      <c r="E2628" s="85"/>
      <c r="G2628" s="84"/>
    </row>
    <row r="2629" spans="1:7" ht="14.25">
      <c r="A2629" s="9"/>
      <c r="B2629" s="9"/>
      <c r="C2629" s="9"/>
      <c r="E2629" s="85"/>
      <c r="G2629" s="84"/>
    </row>
    <row r="2630" spans="1:7" ht="14.25">
      <c r="A2630" s="9"/>
      <c r="B2630" s="9"/>
      <c r="C2630" s="9"/>
      <c r="E2630" s="85"/>
      <c r="G2630" s="84"/>
    </row>
    <row r="2631" spans="1:7" ht="14.25">
      <c r="A2631" s="9"/>
      <c r="B2631" s="9"/>
      <c r="C2631" s="9"/>
      <c r="E2631" s="85"/>
      <c r="G2631" s="84"/>
    </row>
    <row r="2632" spans="1:7" ht="14.25">
      <c r="A2632" s="9"/>
      <c r="B2632" s="9"/>
      <c r="C2632" s="9"/>
      <c r="E2632" s="85"/>
      <c r="G2632" s="84"/>
    </row>
    <row r="2633" spans="1:7" ht="14.25">
      <c r="A2633" s="9"/>
      <c r="B2633" s="9"/>
      <c r="C2633" s="9"/>
      <c r="E2633" s="85"/>
      <c r="G2633" s="84"/>
    </row>
    <row r="2634" spans="1:7" ht="14.25">
      <c r="A2634" s="9"/>
      <c r="B2634" s="9"/>
      <c r="C2634" s="9"/>
      <c r="E2634" s="85"/>
      <c r="G2634" s="84"/>
    </row>
    <row r="2635" spans="1:7" ht="14.25">
      <c r="A2635" s="9"/>
      <c r="B2635" s="9"/>
      <c r="C2635" s="9"/>
      <c r="E2635" s="85"/>
      <c r="G2635" s="84"/>
    </row>
    <row r="2636" spans="1:7" ht="14.25">
      <c r="A2636" s="9"/>
      <c r="B2636" s="9"/>
      <c r="C2636" s="9"/>
      <c r="E2636" s="85"/>
      <c r="G2636" s="84"/>
    </row>
    <row r="2637" spans="1:7" ht="14.25">
      <c r="A2637" s="9"/>
      <c r="B2637" s="9"/>
      <c r="C2637" s="9"/>
      <c r="E2637" s="85"/>
      <c r="G2637" s="84"/>
    </row>
    <row r="2638" spans="1:7" ht="14.25">
      <c r="A2638" s="9"/>
      <c r="B2638" s="9"/>
      <c r="C2638" s="9"/>
      <c r="E2638" s="85"/>
      <c r="G2638" s="84"/>
    </row>
    <row r="2639" spans="1:7" ht="14.25">
      <c r="A2639" s="9"/>
      <c r="B2639" s="9"/>
      <c r="C2639" s="9"/>
      <c r="E2639" s="85"/>
      <c r="G2639" s="84"/>
    </row>
    <row r="2640" spans="1:7" ht="14.25">
      <c r="A2640" s="9"/>
      <c r="B2640" s="9"/>
      <c r="C2640" s="9"/>
      <c r="E2640" s="85"/>
      <c r="G2640" s="84"/>
    </row>
    <row r="2641" spans="1:7" ht="14.25">
      <c r="A2641" s="9"/>
      <c r="B2641" s="9"/>
      <c r="C2641" s="9"/>
      <c r="E2641" s="85"/>
      <c r="G2641" s="84"/>
    </row>
    <row r="2642" spans="1:7" ht="14.25">
      <c r="A2642" s="9"/>
      <c r="B2642" s="9"/>
      <c r="C2642" s="9"/>
      <c r="E2642" s="85"/>
      <c r="G2642" s="84"/>
    </row>
    <row r="2643" spans="1:7" ht="14.25">
      <c r="A2643" s="9"/>
      <c r="B2643" s="9"/>
      <c r="C2643" s="9"/>
      <c r="E2643" s="85"/>
      <c r="G2643" s="84"/>
    </row>
    <row r="2644" spans="1:7" ht="14.25">
      <c r="A2644" s="9"/>
      <c r="B2644" s="9"/>
      <c r="C2644" s="9"/>
      <c r="E2644" s="85"/>
      <c r="G2644" s="84"/>
    </row>
    <row r="2645" spans="1:7" ht="14.25">
      <c r="A2645" s="9"/>
      <c r="B2645" s="9"/>
      <c r="C2645" s="9"/>
      <c r="E2645" s="85"/>
      <c r="G2645" s="84"/>
    </row>
    <row r="2646" spans="1:7" ht="14.25">
      <c r="A2646" s="9"/>
      <c r="B2646" s="9"/>
      <c r="C2646" s="9"/>
      <c r="E2646" s="85"/>
      <c r="G2646" s="84"/>
    </row>
    <row r="2647" spans="1:7" ht="14.25">
      <c r="A2647" s="9"/>
      <c r="B2647" s="9"/>
      <c r="C2647" s="9"/>
      <c r="E2647" s="85"/>
      <c r="G2647" s="84"/>
    </row>
    <row r="2648" spans="1:7" ht="14.25">
      <c r="A2648" s="9"/>
      <c r="B2648" s="9"/>
      <c r="C2648" s="9"/>
      <c r="E2648" s="85"/>
      <c r="G2648" s="84"/>
    </row>
    <row r="2649" spans="1:7" ht="14.25">
      <c r="A2649" s="9"/>
      <c r="B2649" s="9"/>
      <c r="C2649" s="9"/>
      <c r="E2649" s="85"/>
      <c r="G2649" s="84"/>
    </row>
    <row r="2650" spans="1:7" ht="14.25">
      <c r="A2650" s="9"/>
      <c r="B2650" s="9"/>
      <c r="C2650" s="9"/>
      <c r="E2650" s="85"/>
      <c r="G2650" s="84"/>
    </row>
    <row r="2651" spans="1:7" ht="14.25">
      <c r="A2651" s="9"/>
      <c r="B2651" s="9"/>
      <c r="C2651" s="9"/>
      <c r="E2651" s="85"/>
      <c r="G2651" s="84"/>
    </row>
    <row r="2652" spans="1:7" ht="14.25">
      <c r="A2652" s="9"/>
      <c r="B2652" s="9"/>
      <c r="C2652" s="9"/>
      <c r="E2652" s="85"/>
      <c r="G2652" s="84"/>
    </row>
    <row r="2653" spans="1:7" ht="14.25">
      <c r="A2653" s="9"/>
      <c r="B2653" s="9"/>
      <c r="C2653" s="9"/>
      <c r="E2653" s="85"/>
      <c r="G2653" s="84"/>
    </row>
    <row r="2654" spans="1:7" ht="14.25">
      <c r="A2654" s="9"/>
      <c r="B2654" s="9"/>
      <c r="C2654" s="9"/>
      <c r="E2654" s="85"/>
      <c r="G2654" s="84"/>
    </row>
    <row r="2655" spans="1:7" ht="14.25">
      <c r="A2655" s="9"/>
      <c r="B2655" s="9"/>
      <c r="C2655" s="9"/>
      <c r="E2655" s="85"/>
      <c r="G2655" s="84"/>
    </row>
    <row r="2656" spans="1:7" ht="14.25">
      <c r="A2656" s="9"/>
      <c r="B2656" s="9"/>
      <c r="C2656" s="9"/>
      <c r="E2656" s="85"/>
      <c r="G2656" s="84"/>
    </row>
    <row r="2657" spans="1:7" ht="14.25">
      <c r="A2657" s="9"/>
      <c r="B2657" s="9"/>
      <c r="C2657" s="9"/>
      <c r="E2657" s="85"/>
      <c r="G2657" s="84"/>
    </row>
    <row r="2658" spans="1:7" ht="14.25">
      <c r="A2658" s="9"/>
      <c r="B2658" s="9"/>
      <c r="C2658" s="9"/>
      <c r="E2658" s="85"/>
      <c r="G2658" s="84"/>
    </row>
    <row r="2659" spans="1:7" ht="14.25">
      <c r="A2659" s="9"/>
      <c r="B2659" s="9"/>
      <c r="C2659" s="9"/>
      <c r="E2659" s="85"/>
      <c r="G2659" s="84"/>
    </row>
    <row r="2660" spans="1:7" ht="14.25">
      <c r="A2660" s="9"/>
      <c r="B2660" s="9"/>
      <c r="C2660" s="9"/>
      <c r="E2660" s="85"/>
      <c r="G2660" s="84"/>
    </row>
    <row r="2661" spans="1:7" ht="14.25">
      <c r="A2661" s="9"/>
      <c r="B2661" s="9"/>
      <c r="C2661" s="9"/>
      <c r="E2661" s="85"/>
      <c r="G2661" s="84"/>
    </row>
    <row r="2662" spans="1:7" ht="14.25">
      <c r="A2662" s="9"/>
      <c r="B2662" s="9"/>
      <c r="C2662" s="9"/>
      <c r="E2662" s="85"/>
      <c r="G2662" s="84"/>
    </row>
    <row r="2663" spans="1:7" ht="14.25">
      <c r="A2663" s="9"/>
      <c r="B2663" s="9"/>
      <c r="C2663" s="9"/>
      <c r="E2663" s="85"/>
      <c r="G2663" s="84"/>
    </row>
    <row r="2664" spans="1:7" ht="14.25">
      <c r="A2664" s="9"/>
      <c r="B2664" s="9"/>
      <c r="C2664" s="9"/>
      <c r="E2664" s="85"/>
      <c r="G2664" s="84"/>
    </row>
    <row r="2665" spans="1:7" ht="14.25">
      <c r="A2665" s="9"/>
      <c r="B2665" s="9"/>
      <c r="C2665" s="9"/>
      <c r="E2665" s="85"/>
      <c r="G2665" s="84"/>
    </row>
    <row r="2666" spans="1:7" ht="14.25">
      <c r="A2666" s="9"/>
      <c r="B2666" s="9"/>
      <c r="C2666" s="9"/>
      <c r="E2666" s="85"/>
      <c r="G2666" s="84"/>
    </row>
    <row r="2667" spans="1:7" ht="14.25">
      <c r="A2667" s="9"/>
      <c r="B2667" s="9"/>
      <c r="C2667" s="9"/>
      <c r="E2667" s="85"/>
      <c r="G2667" s="84"/>
    </row>
    <row r="2668" spans="1:7" ht="14.25">
      <c r="A2668" s="9"/>
      <c r="B2668" s="9"/>
      <c r="C2668" s="9"/>
      <c r="E2668" s="85"/>
      <c r="G2668" s="84"/>
    </row>
    <row r="2669" spans="1:7" ht="14.25">
      <c r="A2669" s="9"/>
      <c r="B2669" s="9"/>
      <c r="C2669" s="9"/>
      <c r="E2669" s="85"/>
      <c r="G2669" s="84"/>
    </row>
    <row r="2670" spans="1:7" ht="14.25">
      <c r="A2670" s="9"/>
      <c r="B2670" s="9"/>
      <c r="C2670" s="9"/>
      <c r="E2670" s="85"/>
      <c r="G2670" s="84"/>
    </row>
    <row r="2671" spans="1:7" ht="14.25">
      <c r="A2671" s="9"/>
      <c r="B2671" s="9"/>
      <c r="C2671" s="9"/>
      <c r="E2671" s="85"/>
      <c r="G2671" s="84"/>
    </row>
    <row r="2672" spans="1:7" ht="14.25">
      <c r="A2672" s="9"/>
      <c r="B2672" s="9"/>
      <c r="C2672" s="9"/>
      <c r="E2672" s="85"/>
      <c r="G2672" s="84"/>
    </row>
    <row r="2673" spans="1:7" ht="14.25">
      <c r="A2673" s="9"/>
      <c r="B2673" s="9"/>
      <c r="C2673" s="9"/>
      <c r="E2673" s="85"/>
      <c r="G2673" s="84"/>
    </row>
    <row r="2674" spans="1:7" ht="14.25">
      <c r="A2674" s="9"/>
      <c r="B2674" s="9"/>
      <c r="C2674" s="9"/>
      <c r="E2674" s="85"/>
      <c r="G2674" s="84"/>
    </row>
    <row r="2675" spans="1:7" ht="14.25">
      <c r="A2675" s="9"/>
      <c r="B2675" s="9"/>
      <c r="C2675" s="9"/>
      <c r="E2675" s="85"/>
      <c r="G2675" s="84"/>
    </row>
    <row r="2676" spans="1:7" ht="14.25">
      <c r="A2676" s="9"/>
      <c r="B2676" s="9"/>
      <c r="C2676" s="9"/>
      <c r="E2676" s="85"/>
      <c r="G2676" s="84"/>
    </row>
    <row r="2677" spans="1:7" ht="14.25">
      <c r="A2677" s="9"/>
      <c r="B2677" s="9"/>
      <c r="C2677" s="9"/>
      <c r="E2677" s="85"/>
      <c r="G2677" s="84"/>
    </row>
    <row r="2678" spans="1:7" ht="14.25">
      <c r="A2678" s="9"/>
      <c r="B2678" s="9"/>
      <c r="C2678" s="9"/>
      <c r="E2678" s="85"/>
      <c r="G2678" s="84"/>
    </row>
    <row r="2679" spans="1:7" ht="14.25">
      <c r="A2679" s="9"/>
      <c r="B2679" s="9"/>
      <c r="C2679" s="9"/>
      <c r="E2679" s="85"/>
      <c r="G2679" s="84"/>
    </row>
    <row r="2680" spans="1:7" ht="14.25">
      <c r="A2680" s="9"/>
      <c r="B2680" s="9"/>
      <c r="C2680" s="9"/>
      <c r="E2680" s="85"/>
      <c r="G2680" s="84"/>
    </row>
    <row r="2681" spans="1:7" ht="14.25">
      <c r="A2681" s="9"/>
      <c r="B2681" s="9"/>
      <c r="C2681" s="9"/>
      <c r="E2681" s="85"/>
      <c r="G2681" s="84"/>
    </row>
    <row r="2682" spans="1:7" ht="14.25">
      <c r="A2682" s="9"/>
      <c r="B2682" s="9"/>
      <c r="C2682" s="9"/>
      <c r="E2682" s="85"/>
      <c r="G2682" s="84"/>
    </row>
    <row r="2683" spans="1:7" ht="14.25">
      <c r="A2683" s="9"/>
      <c r="B2683" s="9"/>
      <c r="C2683" s="9"/>
      <c r="E2683" s="85"/>
      <c r="G2683" s="84"/>
    </row>
    <row r="2684" spans="1:7" ht="14.25">
      <c r="A2684" s="9"/>
      <c r="B2684" s="9"/>
      <c r="C2684" s="9"/>
      <c r="E2684" s="85"/>
      <c r="G2684" s="84"/>
    </row>
    <row r="2685" spans="1:7" ht="14.25">
      <c r="A2685" s="9"/>
      <c r="B2685" s="9"/>
      <c r="C2685" s="9"/>
      <c r="E2685" s="85"/>
      <c r="G2685" s="84"/>
    </row>
    <row r="2686" spans="1:7" ht="14.25">
      <c r="A2686" s="9"/>
      <c r="B2686" s="9"/>
      <c r="C2686" s="9"/>
      <c r="E2686" s="85"/>
      <c r="G2686" s="84"/>
    </row>
    <row r="2687" spans="1:7" ht="14.25">
      <c r="A2687" s="9"/>
      <c r="B2687" s="9"/>
      <c r="C2687" s="9"/>
      <c r="E2687" s="85"/>
      <c r="G2687" s="84"/>
    </row>
    <row r="2688" spans="1:7" ht="14.25">
      <c r="A2688" s="9"/>
      <c r="B2688" s="9"/>
      <c r="C2688" s="9"/>
      <c r="E2688" s="85"/>
      <c r="G2688" s="84"/>
    </row>
    <row r="2689" spans="1:7" ht="14.25">
      <c r="A2689" s="9"/>
      <c r="B2689" s="9"/>
      <c r="C2689" s="9"/>
      <c r="E2689" s="85"/>
      <c r="G2689" s="84"/>
    </row>
    <row r="2690" spans="1:7" ht="14.25">
      <c r="A2690" s="9"/>
      <c r="B2690" s="9"/>
      <c r="C2690" s="9"/>
      <c r="E2690" s="85"/>
      <c r="G2690" s="84"/>
    </row>
    <row r="2691" spans="1:7" ht="14.25">
      <c r="A2691" s="9"/>
      <c r="B2691" s="9"/>
      <c r="C2691" s="9"/>
      <c r="E2691" s="85"/>
      <c r="G2691" s="84"/>
    </row>
    <row r="2692" spans="1:7" ht="14.25">
      <c r="A2692" s="9"/>
      <c r="B2692" s="9"/>
      <c r="C2692" s="9"/>
      <c r="E2692" s="85"/>
      <c r="G2692" s="84"/>
    </row>
    <row r="2693" spans="1:7" ht="14.25">
      <c r="A2693" s="9"/>
      <c r="B2693" s="9"/>
      <c r="C2693" s="9"/>
      <c r="E2693" s="85"/>
      <c r="G2693" s="84"/>
    </row>
    <row r="2694" spans="1:7" ht="14.25">
      <c r="A2694" s="9"/>
      <c r="B2694" s="9"/>
      <c r="C2694" s="9"/>
      <c r="E2694" s="85"/>
      <c r="G2694" s="84"/>
    </row>
    <row r="2695" spans="1:7" ht="14.25">
      <c r="A2695" s="9"/>
      <c r="B2695" s="9"/>
      <c r="C2695" s="9"/>
      <c r="E2695" s="85"/>
      <c r="G2695" s="84"/>
    </row>
    <row r="2696" spans="1:7" ht="14.25">
      <c r="A2696" s="9"/>
      <c r="B2696" s="9"/>
      <c r="C2696" s="9"/>
      <c r="E2696" s="85"/>
      <c r="G2696" s="84"/>
    </row>
    <row r="2697" spans="1:7" ht="14.25">
      <c r="A2697" s="9"/>
      <c r="B2697" s="9"/>
      <c r="C2697" s="9"/>
      <c r="E2697" s="85"/>
      <c r="G2697" s="84"/>
    </row>
    <row r="2698" spans="1:7" ht="14.25">
      <c r="A2698" s="9"/>
      <c r="B2698" s="9"/>
      <c r="C2698" s="9"/>
      <c r="E2698" s="85"/>
      <c r="G2698" s="84"/>
    </row>
    <row r="2699" spans="1:7" ht="14.25">
      <c r="A2699" s="9"/>
      <c r="B2699" s="9"/>
      <c r="C2699" s="9"/>
      <c r="E2699" s="85"/>
      <c r="G2699" s="84"/>
    </row>
    <row r="2700" spans="1:7" ht="14.25">
      <c r="A2700" s="9"/>
      <c r="B2700" s="9"/>
      <c r="C2700" s="9"/>
      <c r="E2700" s="85"/>
      <c r="G2700" s="84"/>
    </row>
    <row r="2701" spans="1:7" ht="14.25">
      <c r="A2701" s="9"/>
      <c r="B2701" s="9"/>
      <c r="C2701" s="9"/>
      <c r="E2701" s="85"/>
      <c r="G2701" s="84"/>
    </row>
    <row r="2702" spans="1:7" ht="14.25">
      <c r="A2702" s="9"/>
      <c r="B2702" s="9"/>
      <c r="C2702" s="9"/>
      <c r="E2702" s="85"/>
      <c r="G2702" s="84"/>
    </row>
    <row r="2703" spans="1:7" ht="14.25">
      <c r="A2703" s="9"/>
      <c r="B2703" s="9"/>
      <c r="C2703" s="9"/>
      <c r="E2703" s="85"/>
      <c r="G2703" s="84"/>
    </row>
    <row r="2704" spans="1:7" ht="14.25">
      <c r="A2704" s="9"/>
      <c r="B2704" s="9"/>
      <c r="C2704" s="9"/>
      <c r="E2704" s="85"/>
      <c r="G2704" s="84"/>
    </row>
    <row r="2705" spans="1:7" ht="14.25">
      <c r="A2705" s="9"/>
      <c r="B2705" s="9"/>
      <c r="C2705" s="9"/>
      <c r="E2705" s="85"/>
      <c r="G2705" s="84"/>
    </row>
    <row r="2706" spans="1:7" ht="14.25">
      <c r="A2706" s="9"/>
      <c r="B2706" s="9"/>
      <c r="C2706" s="9"/>
      <c r="E2706" s="85"/>
      <c r="G2706" s="84"/>
    </row>
    <row r="2707" spans="1:7" ht="14.25">
      <c r="A2707" s="9"/>
      <c r="B2707" s="9"/>
      <c r="C2707" s="9"/>
      <c r="E2707" s="85"/>
      <c r="G2707" s="84"/>
    </row>
    <row r="2708" spans="1:7" ht="14.25">
      <c r="A2708" s="9"/>
      <c r="B2708" s="9"/>
      <c r="C2708" s="9"/>
      <c r="E2708" s="85"/>
      <c r="G2708" s="84"/>
    </row>
    <row r="2709" spans="1:7" ht="14.25">
      <c r="A2709" s="9"/>
      <c r="B2709" s="9"/>
      <c r="C2709" s="9"/>
      <c r="E2709" s="85"/>
      <c r="G2709" s="84"/>
    </row>
    <row r="2710" spans="1:7" ht="14.25">
      <c r="A2710" s="9"/>
      <c r="B2710" s="9"/>
      <c r="C2710" s="9"/>
      <c r="E2710" s="85"/>
      <c r="G2710" s="84"/>
    </row>
    <row r="2711" spans="1:7" ht="14.25">
      <c r="A2711" s="9"/>
      <c r="B2711" s="9"/>
      <c r="C2711" s="9"/>
      <c r="E2711" s="85"/>
      <c r="G2711" s="84"/>
    </row>
    <row r="2712" spans="1:7" ht="14.25">
      <c r="A2712" s="9"/>
      <c r="B2712" s="9"/>
      <c r="C2712" s="9"/>
      <c r="E2712" s="85"/>
      <c r="G2712" s="84"/>
    </row>
    <row r="2713" spans="1:7" ht="14.25">
      <c r="A2713" s="9"/>
      <c r="B2713" s="9"/>
      <c r="C2713" s="9"/>
      <c r="E2713" s="85"/>
      <c r="G2713" s="84"/>
    </row>
    <row r="2714" spans="1:7" ht="14.25">
      <c r="A2714" s="9"/>
      <c r="B2714" s="9"/>
      <c r="C2714" s="9"/>
      <c r="E2714" s="85"/>
      <c r="G2714" s="84"/>
    </row>
    <row r="2715" spans="1:7" ht="14.25">
      <c r="A2715" s="9"/>
      <c r="B2715" s="9"/>
      <c r="C2715" s="9"/>
      <c r="E2715" s="85"/>
      <c r="G2715" s="84"/>
    </row>
    <row r="2716" spans="1:7" ht="14.25">
      <c r="A2716" s="9"/>
      <c r="B2716" s="9"/>
      <c r="C2716" s="9"/>
      <c r="E2716" s="85"/>
      <c r="G2716" s="84"/>
    </row>
    <row r="2717" spans="1:7" ht="14.25">
      <c r="A2717" s="9"/>
      <c r="B2717" s="9"/>
      <c r="C2717" s="9"/>
      <c r="E2717" s="85"/>
      <c r="G2717" s="84"/>
    </row>
    <row r="2718" spans="1:7" ht="14.25">
      <c r="A2718" s="9"/>
      <c r="B2718" s="9"/>
      <c r="C2718" s="9"/>
      <c r="E2718" s="85"/>
      <c r="G2718" s="84"/>
    </row>
    <row r="2719" spans="1:7" ht="14.25">
      <c r="A2719" s="9"/>
      <c r="B2719" s="9"/>
      <c r="C2719" s="9"/>
      <c r="E2719" s="85"/>
      <c r="G2719" s="84"/>
    </row>
    <row r="2720" spans="1:7" ht="14.25">
      <c r="A2720" s="9"/>
      <c r="B2720" s="9"/>
      <c r="C2720" s="9"/>
      <c r="E2720" s="85"/>
      <c r="G2720" s="84"/>
    </row>
    <row r="2721" spans="1:7" ht="14.25">
      <c r="A2721" s="9"/>
      <c r="B2721" s="9"/>
      <c r="C2721" s="9"/>
      <c r="E2721" s="85"/>
      <c r="G2721" s="84"/>
    </row>
    <row r="2722" spans="1:7" ht="14.25">
      <c r="A2722" s="9"/>
      <c r="B2722" s="9"/>
      <c r="C2722" s="9"/>
      <c r="E2722" s="85"/>
      <c r="G2722" s="84"/>
    </row>
    <row r="2723" spans="1:7" ht="14.25">
      <c r="A2723" s="9"/>
      <c r="B2723" s="9"/>
      <c r="C2723" s="9"/>
      <c r="E2723" s="85"/>
      <c r="G2723" s="84"/>
    </row>
    <row r="2724" spans="1:7" ht="14.25">
      <c r="A2724" s="9"/>
      <c r="B2724" s="9"/>
      <c r="C2724" s="9"/>
      <c r="E2724" s="85"/>
      <c r="G2724" s="84"/>
    </row>
    <row r="2725" spans="1:7" ht="14.25">
      <c r="A2725" s="9"/>
      <c r="B2725" s="9"/>
      <c r="C2725" s="9"/>
      <c r="E2725" s="85"/>
      <c r="G2725" s="84"/>
    </row>
    <row r="2726" spans="1:7" ht="14.25">
      <c r="A2726" s="9"/>
      <c r="B2726" s="9"/>
      <c r="C2726" s="9"/>
      <c r="E2726" s="85"/>
      <c r="G2726" s="84"/>
    </row>
    <row r="2727" spans="1:7" ht="14.25">
      <c r="A2727" s="9"/>
      <c r="B2727" s="9"/>
      <c r="C2727" s="9"/>
      <c r="E2727" s="85"/>
      <c r="G2727" s="84"/>
    </row>
    <row r="2728" spans="1:7" ht="14.25">
      <c r="A2728" s="9"/>
      <c r="B2728" s="9"/>
      <c r="C2728" s="9"/>
      <c r="E2728" s="85"/>
      <c r="G2728" s="84"/>
    </row>
    <row r="2729" spans="1:7" ht="14.25">
      <c r="A2729" s="9"/>
      <c r="B2729" s="9"/>
      <c r="C2729" s="9"/>
      <c r="E2729" s="85"/>
      <c r="G2729" s="84"/>
    </row>
    <row r="2730" spans="1:7" ht="14.25">
      <c r="A2730" s="9"/>
      <c r="B2730" s="9"/>
      <c r="C2730" s="9"/>
      <c r="E2730" s="85"/>
      <c r="G2730" s="84"/>
    </row>
    <row r="2731" spans="1:7" ht="14.25">
      <c r="A2731" s="9"/>
      <c r="B2731" s="9"/>
      <c r="C2731" s="9"/>
      <c r="E2731" s="85"/>
      <c r="G2731" s="84"/>
    </row>
    <row r="2732" spans="1:7" ht="14.25">
      <c r="A2732" s="9"/>
      <c r="B2732" s="9"/>
      <c r="C2732" s="9"/>
      <c r="E2732" s="85"/>
      <c r="G2732" s="84"/>
    </row>
    <row r="2733" spans="1:7" ht="14.25">
      <c r="A2733" s="9"/>
      <c r="B2733" s="9"/>
      <c r="C2733" s="9"/>
      <c r="E2733" s="85"/>
      <c r="G2733" s="84"/>
    </row>
    <row r="2734" spans="1:7" ht="14.25">
      <c r="A2734" s="9"/>
      <c r="B2734" s="9"/>
      <c r="C2734" s="9"/>
      <c r="E2734" s="85"/>
      <c r="G2734" s="84"/>
    </row>
    <row r="2735" spans="1:7" ht="14.25">
      <c r="A2735" s="9"/>
      <c r="B2735" s="9"/>
      <c r="C2735" s="9"/>
      <c r="E2735" s="85"/>
      <c r="G2735" s="84"/>
    </row>
    <row r="2736" spans="1:7" ht="14.25">
      <c r="A2736" s="9"/>
      <c r="B2736" s="9"/>
      <c r="C2736" s="9"/>
      <c r="E2736" s="85"/>
      <c r="G2736" s="84"/>
    </row>
    <row r="2737" spans="1:7" ht="14.25">
      <c r="A2737" s="9"/>
      <c r="B2737" s="9"/>
      <c r="C2737" s="9"/>
      <c r="E2737" s="85"/>
      <c r="G2737" s="84"/>
    </row>
    <row r="2738" spans="1:7" ht="14.25">
      <c r="A2738" s="9"/>
      <c r="B2738" s="9"/>
      <c r="C2738" s="9"/>
      <c r="E2738" s="85"/>
      <c r="G2738" s="84"/>
    </row>
    <row r="2739" spans="1:7" ht="14.25">
      <c r="A2739" s="9"/>
      <c r="B2739" s="9"/>
      <c r="C2739" s="9"/>
      <c r="E2739" s="85"/>
      <c r="G2739" s="84"/>
    </row>
    <row r="2740" spans="1:7" ht="14.25">
      <c r="A2740" s="9"/>
      <c r="B2740" s="9"/>
      <c r="C2740" s="9"/>
      <c r="E2740" s="85"/>
      <c r="G2740" s="84"/>
    </row>
    <row r="2741" spans="1:7" ht="14.25">
      <c r="A2741" s="9"/>
      <c r="B2741" s="9"/>
      <c r="C2741" s="9"/>
      <c r="E2741" s="85"/>
      <c r="G2741" s="84"/>
    </row>
    <row r="2742" spans="1:7" ht="14.25">
      <c r="A2742" s="9"/>
      <c r="B2742" s="9"/>
      <c r="C2742" s="9"/>
      <c r="E2742" s="85"/>
      <c r="G2742" s="84"/>
    </row>
    <row r="2743" spans="1:7" ht="14.25">
      <c r="A2743" s="9"/>
      <c r="B2743" s="9"/>
      <c r="C2743" s="9"/>
      <c r="E2743" s="85"/>
      <c r="G2743" s="84"/>
    </row>
    <row r="2744" spans="1:7" ht="14.25">
      <c r="A2744" s="9"/>
      <c r="B2744" s="9"/>
      <c r="C2744" s="9"/>
      <c r="E2744" s="85"/>
      <c r="G2744" s="84"/>
    </row>
    <row r="2745" spans="1:7" ht="14.25">
      <c r="A2745" s="9"/>
      <c r="B2745" s="9"/>
      <c r="C2745" s="9"/>
      <c r="E2745" s="85"/>
      <c r="G2745" s="84"/>
    </row>
    <row r="2746" spans="1:7" ht="14.25">
      <c r="A2746" s="9"/>
      <c r="B2746" s="9"/>
      <c r="C2746" s="9"/>
      <c r="E2746" s="85"/>
      <c r="G2746" s="84"/>
    </row>
    <row r="2747" spans="1:7" ht="14.25">
      <c r="A2747" s="9"/>
      <c r="B2747" s="9"/>
      <c r="C2747" s="9"/>
      <c r="E2747" s="85"/>
      <c r="G2747" s="84"/>
    </row>
    <row r="2748" spans="1:7" ht="14.25">
      <c r="A2748" s="9"/>
      <c r="B2748" s="9"/>
      <c r="C2748" s="9"/>
      <c r="E2748" s="85"/>
      <c r="G2748" s="84"/>
    </row>
    <row r="2749" spans="1:7" ht="14.25">
      <c r="A2749" s="9"/>
      <c r="B2749" s="9"/>
      <c r="C2749" s="9"/>
      <c r="E2749" s="85"/>
      <c r="G2749" s="84"/>
    </row>
    <row r="2750" spans="1:7" ht="14.25">
      <c r="A2750" s="9"/>
      <c r="B2750" s="9"/>
      <c r="C2750" s="9"/>
      <c r="E2750" s="85"/>
      <c r="G2750" s="84"/>
    </row>
    <row r="2751" spans="1:7" ht="14.25">
      <c r="A2751" s="9"/>
      <c r="B2751" s="9"/>
      <c r="C2751" s="9"/>
      <c r="E2751" s="85"/>
      <c r="G2751" s="84"/>
    </row>
    <row r="2752" spans="1:7" ht="14.25">
      <c r="A2752" s="9"/>
      <c r="B2752" s="9"/>
      <c r="C2752" s="9"/>
      <c r="E2752" s="85"/>
      <c r="G2752" s="84"/>
    </row>
    <row r="2753" spans="1:7" ht="14.25">
      <c r="A2753" s="9"/>
      <c r="B2753" s="9"/>
      <c r="C2753" s="9"/>
      <c r="E2753" s="85"/>
      <c r="G2753" s="84"/>
    </row>
    <row r="2754" spans="1:7" ht="14.25">
      <c r="A2754" s="9"/>
      <c r="B2754" s="9"/>
      <c r="C2754" s="9"/>
      <c r="E2754" s="85"/>
      <c r="G2754" s="84"/>
    </row>
    <row r="2755" spans="1:7" ht="14.25">
      <c r="A2755" s="9"/>
      <c r="B2755" s="9"/>
      <c r="C2755" s="9"/>
      <c r="E2755" s="85"/>
      <c r="G2755" s="84"/>
    </row>
    <row r="2756" spans="1:7" ht="14.25">
      <c r="A2756" s="9"/>
      <c r="B2756" s="9"/>
      <c r="C2756" s="9"/>
      <c r="E2756" s="85"/>
      <c r="G2756" s="84"/>
    </row>
    <row r="2757" spans="1:7" ht="14.25">
      <c r="A2757" s="9"/>
      <c r="B2757" s="9"/>
      <c r="C2757" s="9"/>
      <c r="E2757" s="85"/>
      <c r="G2757" s="84"/>
    </row>
    <row r="2758" spans="1:7" ht="14.25">
      <c r="A2758" s="9"/>
      <c r="B2758" s="9"/>
      <c r="C2758" s="9"/>
      <c r="E2758" s="85"/>
      <c r="G2758" s="84"/>
    </row>
    <row r="2759" spans="1:7" ht="14.25">
      <c r="A2759" s="9"/>
      <c r="B2759" s="9"/>
      <c r="C2759" s="9"/>
      <c r="E2759" s="85"/>
      <c r="G2759" s="84"/>
    </row>
    <row r="2760" spans="1:7" ht="14.25">
      <c r="A2760" s="9"/>
      <c r="B2760" s="9"/>
      <c r="C2760" s="9"/>
      <c r="E2760" s="85"/>
      <c r="G2760" s="84"/>
    </row>
    <row r="2761" spans="1:7" ht="14.25">
      <c r="A2761" s="9"/>
      <c r="B2761" s="9"/>
      <c r="C2761" s="9"/>
      <c r="E2761" s="85"/>
      <c r="G2761" s="84"/>
    </row>
    <row r="2762" spans="1:7" ht="14.25">
      <c r="A2762" s="9"/>
      <c r="B2762" s="9"/>
      <c r="C2762" s="9"/>
      <c r="E2762" s="85"/>
      <c r="G2762" s="84"/>
    </row>
    <row r="2763" spans="1:7" ht="14.25">
      <c r="A2763" s="9"/>
      <c r="B2763" s="9"/>
      <c r="C2763" s="9"/>
      <c r="E2763" s="85"/>
      <c r="G2763" s="84"/>
    </row>
    <row r="2764" spans="1:7" ht="14.25">
      <c r="A2764" s="9"/>
      <c r="B2764" s="9"/>
      <c r="C2764" s="9"/>
      <c r="E2764" s="85"/>
      <c r="G2764" s="84"/>
    </row>
    <row r="2765" spans="1:7" ht="14.25">
      <c r="A2765" s="9"/>
      <c r="B2765" s="9"/>
      <c r="C2765" s="9"/>
      <c r="E2765" s="85"/>
      <c r="G2765" s="84"/>
    </row>
    <row r="2766" spans="1:7" ht="14.25">
      <c r="A2766" s="9"/>
      <c r="B2766" s="9"/>
      <c r="C2766" s="9"/>
      <c r="E2766" s="85"/>
      <c r="G2766" s="84"/>
    </row>
    <row r="2767" spans="1:7" ht="14.25">
      <c r="A2767" s="9"/>
      <c r="B2767" s="9"/>
      <c r="C2767" s="9"/>
      <c r="E2767" s="85"/>
      <c r="G2767" s="84"/>
    </row>
    <row r="2768" spans="1:7" ht="14.25">
      <c r="A2768" s="9"/>
      <c r="B2768" s="9"/>
      <c r="C2768" s="9"/>
      <c r="E2768" s="85"/>
      <c r="G2768" s="84"/>
    </row>
    <row r="2769" spans="1:7" ht="14.25">
      <c r="A2769" s="9"/>
      <c r="B2769" s="9"/>
      <c r="C2769" s="9"/>
      <c r="E2769" s="85"/>
      <c r="G2769" s="84"/>
    </row>
    <row r="2770" spans="1:7" ht="14.25">
      <c r="A2770" s="9"/>
      <c r="B2770" s="9"/>
      <c r="C2770" s="9"/>
      <c r="E2770" s="85"/>
      <c r="G2770" s="84"/>
    </row>
    <row r="2771" spans="1:7" ht="14.25">
      <c r="A2771" s="9"/>
      <c r="B2771" s="9"/>
      <c r="C2771" s="9"/>
      <c r="E2771" s="85"/>
      <c r="G2771" s="84"/>
    </row>
    <row r="2772" spans="1:7" ht="14.25">
      <c r="A2772" s="9"/>
      <c r="B2772" s="9"/>
      <c r="C2772" s="9"/>
      <c r="E2772" s="85"/>
      <c r="G2772" s="84"/>
    </row>
    <row r="2773" spans="1:7" ht="14.25">
      <c r="A2773" s="9"/>
      <c r="B2773" s="9"/>
      <c r="C2773" s="9"/>
      <c r="E2773" s="85"/>
      <c r="G2773" s="84"/>
    </row>
    <row r="2774" spans="1:7" ht="14.25">
      <c r="A2774" s="9"/>
      <c r="B2774" s="9"/>
      <c r="C2774" s="9"/>
      <c r="E2774" s="85"/>
      <c r="G2774" s="84"/>
    </row>
    <row r="2775" spans="1:7" ht="14.25">
      <c r="A2775" s="9"/>
      <c r="B2775" s="9"/>
      <c r="C2775" s="9"/>
      <c r="E2775" s="85"/>
      <c r="G2775" s="84"/>
    </row>
    <row r="2776" spans="1:7" ht="14.25">
      <c r="A2776" s="9"/>
      <c r="B2776" s="9"/>
      <c r="C2776" s="9"/>
      <c r="E2776" s="85"/>
      <c r="G2776" s="84"/>
    </row>
    <row r="2777" spans="1:7" ht="14.25">
      <c r="A2777" s="9"/>
      <c r="B2777" s="9"/>
      <c r="C2777" s="9"/>
      <c r="E2777" s="85"/>
      <c r="G2777" s="84"/>
    </row>
    <row r="2778" spans="1:7" ht="14.25">
      <c r="A2778" s="9"/>
      <c r="B2778" s="9"/>
      <c r="C2778" s="9"/>
      <c r="E2778" s="85"/>
      <c r="G2778" s="84"/>
    </row>
    <row r="2779" spans="1:7" ht="14.25">
      <c r="A2779" s="9"/>
      <c r="B2779" s="9"/>
      <c r="C2779" s="9"/>
      <c r="E2779" s="85"/>
      <c r="G2779" s="84"/>
    </row>
    <row r="2780" spans="1:7" ht="14.25">
      <c r="A2780" s="9"/>
      <c r="B2780" s="9"/>
      <c r="C2780" s="9"/>
      <c r="E2780" s="85"/>
      <c r="G2780" s="84"/>
    </row>
    <row r="2781" spans="1:7" ht="14.25">
      <c r="A2781" s="9"/>
      <c r="B2781" s="9"/>
      <c r="C2781" s="9"/>
      <c r="E2781" s="85"/>
      <c r="G2781" s="84"/>
    </row>
    <row r="2782" spans="1:7" ht="14.25">
      <c r="A2782" s="9"/>
      <c r="B2782" s="9"/>
      <c r="C2782" s="9"/>
      <c r="E2782" s="85"/>
      <c r="G2782" s="84"/>
    </row>
    <row r="2783" spans="1:7" ht="14.25">
      <c r="A2783" s="9"/>
      <c r="B2783" s="9"/>
      <c r="C2783" s="9"/>
      <c r="E2783" s="85"/>
      <c r="G2783" s="84"/>
    </row>
    <row r="2784" spans="1:7" ht="14.25">
      <c r="A2784" s="9"/>
      <c r="B2784" s="9"/>
      <c r="C2784" s="9"/>
      <c r="E2784" s="85"/>
      <c r="G2784" s="84"/>
    </row>
    <row r="2785" spans="1:7" ht="14.25">
      <c r="A2785" s="9"/>
      <c r="B2785" s="9"/>
      <c r="C2785" s="9"/>
      <c r="E2785" s="85"/>
      <c r="G2785" s="84"/>
    </row>
    <row r="2786" spans="1:7" ht="14.25">
      <c r="A2786" s="9"/>
      <c r="B2786" s="9"/>
      <c r="C2786" s="9"/>
      <c r="E2786" s="85"/>
      <c r="G2786" s="84"/>
    </row>
    <row r="2787" spans="1:7" ht="14.25">
      <c r="A2787" s="9"/>
      <c r="B2787" s="9"/>
      <c r="C2787" s="9"/>
      <c r="E2787" s="85"/>
      <c r="G2787" s="84"/>
    </row>
    <row r="2788" spans="1:7" ht="14.25">
      <c r="A2788" s="9"/>
      <c r="B2788" s="9"/>
      <c r="C2788" s="9"/>
      <c r="E2788" s="85"/>
      <c r="G2788" s="84"/>
    </row>
    <row r="2789" spans="1:7" ht="14.25">
      <c r="A2789" s="9"/>
      <c r="B2789" s="9"/>
      <c r="C2789" s="9"/>
      <c r="E2789" s="85"/>
      <c r="G2789" s="84"/>
    </row>
    <row r="2790" spans="1:7" ht="14.25">
      <c r="A2790" s="9"/>
      <c r="B2790" s="9"/>
      <c r="C2790" s="9"/>
      <c r="E2790" s="85"/>
      <c r="G2790" s="84"/>
    </row>
    <row r="2791" spans="1:7" ht="14.25">
      <c r="A2791" s="9"/>
      <c r="B2791" s="9"/>
      <c r="C2791" s="9"/>
      <c r="E2791" s="85"/>
      <c r="G2791" s="84"/>
    </row>
    <row r="2792" spans="1:7" ht="14.25">
      <c r="A2792" s="9"/>
      <c r="B2792" s="9"/>
      <c r="C2792" s="9"/>
      <c r="E2792" s="85"/>
      <c r="G2792" s="84"/>
    </row>
    <row r="2793" spans="1:7" ht="14.25">
      <c r="A2793" s="9"/>
      <c r="B2793" s="9"/>
      <c r="C2793" s="9"/>
      <c r="E2793" s="85"/>
      <c r="G2793" s="84"/>
    </row>
    <row r="2794" spans="1:7" ht="14.25">
      <c r="A2794" s="9"/>
      <c r="B2794" s="9"/>
      <c r="C2794" s="9"/>
      <c r="E2794" s="85"/>
      <c r="G2794" s="84"/>
    </row>
    <row r="2795" spans="1:7" ht="14.25">
      <c r="A2795" s="9"/>
      <c r="B2795" s="9"/>
      <c r="C2795" s="9"/>
      <c r="E2795" s="85"/>
      <c r="G2795" s="84"/>
    </row>
    <row r="2796" spans="1:7" ht="14.25">
      <c r="A2796" s="9"/>
      <c r="B2796" s="9"/>
      <c r="C2796" s="9"/>
      <c r="E2796" s="85"/>
      <c r="G2796" s="84"/>
    </row>
    <row r="2797" spans="1:7" ht="14.25">
      <c r="A2797" s="9"/>
      <c r="B2797" s="9"/>
      <c r="C2797" s="9"/>
      <c r="E2797" s="85"/>
      <c r="G2797" s="84"/>
    </row>
    <row r="2798" spans="1:7" ht="14.25">
      <c r="A2798" s="9"/>
      <c r="B2798" s="9"/>
      <c r="C2798" s="9"/>
      <c r="E2798" s="85"/>
      <c r="G2798" s="84"/>
    </row>
    <row r="2799" spans="1:7" ht="14.25">
      <c r="A2799" s="9"/>
      <c r="B2799" s="9"/>
      <c r="C2799" s="9"/>
      <c r="E2799" s="85"/>
      <c r="G2799" s="84"/>
    </row>
    <row r="2800" spans="1:7" ht="14.25">
      <c r="A2800" s="9"/>
      <c r="B2800" s="9"/>
      <c r="C2800" s="9"/>
      <c r="E2800" s="85"/>
      <c r="G2800" s="84"/>
    </row>
    <row r="2801" spans="1:7" ht="14.25">
      <c r="A2801" s="9"/>
      <c r="B2801" s="9"/>
      <c r="C2801" s="9"/>
      <c r="E2801" s="85"/>
      <c r="G2801" s="84"/>
    </row>
    <row r="2802" spans="1:7" ht="14.25">
      <c r="A2802" s="9"/>
      <c r="B2802" s="9"/>
      <c r="C2802" s="9"/>
      <c r="E2802" s="85"/>
      <c r="G2802" s="84"/>
    </row>
    <row r="2803" spans="1:7" ht="14.25">
      <c r="A2803" s="9"/>
      <c r="B2803" s="9"/>
      <c r="C2803" s="9"/>
      <c r="E2803" s="85"/>
      <c r="G2803" s="84"/>
    </row>
    <row r="2804" spans="1:7" ht="14.25">
      <c r="A2804" s="9"/>
      <c r="B2804" s="9"/>
      <c r="C2804" s="9"/>
      <c r="E2804" s="85"/>
      <c r="G2804" s="84"/>
    </row>
    <row r="2805" spans="1:7" ht="14.25">
      <c r="A2805" s="9"/>
      <c r="B2805" s="9"/>
      <c r="C2805" s="9"/>
      <c r="E2805" s="85"/>
      <c r="G2805" s="84"/>
    </row>
    <row r="2806" spans="1:7" ht="14.25">
      <c r="A2806" s="9"/>
      <c r="B2806" s="9"/>
      <c r="C2806" s="9"/>
      <c r="E2806" s="85"/>
      <c r="G2806" s="84"/>
    </row>
    <row r="2807" spans="1:7" ht="14.25">
      <c r="A2807" s="9"/>
      <c r="B2807" s="9"/>
      <c r="C2807" s="9"/>
      <c r="E2807" s="85"/>
      <c r="G2807" s="84"/>
    </row>
    <row r="2808" spans="1:7" ht="14.25">
      <c r="A2808" s="9"/>
      <c r="B2808" s="9"/>
      <c r="C2808" s="9"/>
      <c r="E2808" s="85"/>
      <c r="G2808" s="84"/>
    </row>
    <row r="2809" spans="1:7" ht="14.25">
      <c r="A2809" s="9"/>
      <c r="B2809" s="9"/>
      <c r="C2809" s="9"/>
      <c r="E2809" s="85"/>
      <c r="G2809" s="84"/>
    </row>
    <row r="2810" spans="1:7" ht="14.25">
      <c r="A2810" s="9"/>
      <c r="B2810" s="9"/>
      <c r="C2810" s="9"/>
      <c r="E2810" s="85"/>
      <c r="G2810" s="84"/>
    </row>
    <row r="2811" spans="1:7" ht="14.25">
      <c r="A2811" s="9"/>
      <c r="B2811" s="9"/>
      <c r="C2811" s="9"/>
      <c r="E2811" s="85"/>
      <c r="G2811" s="84"/>
    </row>
    <row r="2812" spans="1:7" ht="14.25">
      <c r="A2812" s="9"/>
      <c r="B2812" s="9"/>
      <c r="C2812" s="9"/>
      <c r="E2812" s="85"/>
      <c r="G2812" s="84"/>
    </row>
    <row r="2813" spans="1:7" ht="14.25">
      <c r="A2813" s="9"/>
      <c r="B2813" s="9"/>
      <c r="C2813" s="9"/>
      <c r="E2813" s="85"/>
      <c r="G2813" s="84"/>
    </row>
    <row r="2814" spans="1:7" ht="14.25">
      <c r="A2814" s="9"/>
      <c r="B2814" s="9"/>
      <c r="C2814" s="9"/>
      <c r="E2814" s="85"/>
      <c r="G2814" s="84"/>
    </row>
    <row r="2815" spans="1:7" ht="14.25">
      <c r="A2815" s="9"/>
      <c r="B2815" s="9"/>
      <c r="C2815" s="9"/>
      <c r="E2815" s="85"/>
      <c r="G2815" s="84"/>
    </row>
    <row r="2816" spans="1:7" ht="14.25">
      <c r="A2816" s="9"/>
      <c r="B2816" s="9"/>
      <c r="C2816" s="9"/>
      <c r="E2816" s="85"/>
      <c r="G2816" s="84"/>
    </row>
    <row r="2817" spans="1:7" ht="14.25">
      <c r="A2817" s="9"/>
      <c r="B2817" s="9"/>
      <c r="C2817" s="9"/>
      <c r="E2817" s="85"/>
      <c r="G2817" s="84"/>
    </row>
    <row r="2818" spans="1:7" ht="14.25">
      <c r="A2818" s="9"/>
      <c r="B2818" s="9"/>
      <c r="C2818" s="9"/>
      <c r="E2818" s="85"/>
      <c r="G2818" s="84"/>
    </row>
    <row r="2819" spans="1:7" ht="14.25">
      <c r="A2819" s="9"/>
      <c r="B2819" s="9"/>
      <c r="C2819" s="9"/>
      <c r="E2819" s="85"/>
      <c r="G2819" s="84"/>
    </row>
    <row r="2820" spans="1:7" ht="14.25">
      <c r="A2820" s="9"/>
      <c r="B2820" s="9"/>
      <c r="C2820" s="9"/>
      <c r="E2820" s="85"/>
      <c r="G2820" s="84"/>
    </row>
    <row r="2821" spans="1:7" ht="14.25">
      <c r="A2821" s="9"/>
      <c r="B2821" s="9"/>
      <c r="C2821" s="9"/>
      <c r="E2821" s="85"/>
      <c r="G2821" s="84"/>
    </row>
    <row r="2822" spans="1:7" ht="14.25">
      <c r="A2822" s="9"/>
      <c r="B2822" s="9"/>
      <c r="C2822" s="9"/>
      <c r="E2822" s="85"/>
      <c r="G2822" s="84"/>
    </row>
    <row r="2823" spans="1:7" ht="14.25">
      <c r="A2823" s="9"/>
      <c r="B2823" s="9"/>
      <c r="C2823" s="9"/>
      <c r="E2823" s="85"/>
      <c r="G2823" s="84"/>
    </row>
    <row r="2824" spans="1:7" ht="14.25">
      <c r="A2824" s="9"/>
      <c r="B2824" s="9"/>
      <c r="C2824" s="9"/>
      <c r="E2824" s="85"/>
      <c r="G2824" s="84"/>
    </row>
    <row r="2825" spans="1:7" ht="14.25">
      <c r="A2825" s="9"/>
      <c r="B2825" s="9"/>
      <c r="C2825" s="9"/>
      <c r="E2825" s="85"/>
      <c r="G2825" s="84"/>
    </row>
    <row r="2826" spans="1:7" ht="14.25">
      <c r="A2826" s="9"/>
      <c r="B2826" s="9"/>
      <c r="C2826" s="9"/>
      <c r="E2826" s="85"/>
      <c r="G2826" s="84"/>
    </row>
    <row r="2827" spans="1:7" ht="14.25">
      <c r="A2827" s="9"/>
      <c r="B2827" s="9"/>
      <c r="C2827" s="9"/>
      <c r="E2827" s="85"/>
      <c r="G2827" s="84"/>
    </row>
    <row r="2828" spans="1:7" ht="14.25">
      <c r="A2828" s="9"/>
      <c r="B2828" s="9"/>
      <c r="C2828" s="9"/>
      <c r="E2828" s="85"/>
      <c r="G2828" s="84"/>
    </row>
    <row r="2829" spans="1:7" ht="14.25">
      <c r="A2829" s="9"/>
      <c r="B2829" s="9"/>
      <c r="C2829" s="9"/>
      <c r="E2829" s="85"/>
      <c r="G2829" s="84"/>
    </row>
    <row r="2830" spans="1:7" ht="14.25">
      <c r="A2830" s="9"/>
      <c r="B2830" s="9"/>
      <c r="C2830" s="9"/>
      <c r="E2830" s="85"/>
      <c r="G2830" s="84"/>
    </row>
    <row r="2831" spans="1:7" ht="14.25">
      <c r="A2831" s="9"/>
      <c r="B2831" s="9"/>
      <c r="C2831" s="9"/>
      <c r="E2831" s="85"/>
      <c r="G2831" s="84"/>
    </row>
    <row r="2832" spans="1:7" ht="14.25">
      <c r="A2832" s="9"/>
      <c r="B2832" s="9"/>
      <c r="C2832" s="9"/>
      <c r="E2832" s="85"/>
      <c r="G2832" s="84"/>
    </row>
    <row r="2833" spans="1:7" ht="14.25">
      <c r="A2833" s="9"/>
      <c r="B2833" s="9"/>
      <c r="C2833" s="9"/>
      <c r="E2833" s="85"/>
      <c r="G2833" s="84"/>
    </row>
    <row r="2834" spans="1:7" ht="14.25">
      <c r="A2834" s="9"/>
      <c r="B2834" s="9"/>
      <c r="C2834" s="9"/>
      <c r="E2834" s="85"/>
      <c r="G2834" s="84"/>
    </row>
    <row r="2835" spans="1:7" ht="14.25">
      <c r="A2835" s="9"/>
      <c r="B2835" s="9"/>
      <c r="C2835" s="9"/>
      <c r="E2835" s="85"/>
      <c r="G2835" s="84"/>
    </row>
    <row r="2836" spans="1:7" ht="14.25">
      <c r="A2836" s="9"/>
      <c r="B2836" s="9"/>
      <c r="C2836" s="9"/>
      <c r="E2836" s="85"/>
      <c r="G2836" s="84"/>
    </row>
    <row r="2837" spans="1:7" ht="14.25">
      <c r="A2837" s="9"/>
      <c r="B2837" s="9"/>
      <c r="C2837" s="9"/>
      <c r="E2837" s="85"/>
      <c r="G2837" s="84"/>
    </row>
    <row r="2838" spans="1:7" ht="14.25">
      <c r="A2838" s="9"/>
      <c r="B2838" s="9"/>
      <c r="C2838" s="9"/>
      <c r="E2838" s="85"/>
      <c r="G2838" s="84"/>
    </row>
    <row r="2839" spans="1:7" ht="14.25">
      <c r="A2839" s="9"/>
      <c r="B2839" s="9"/>
      <c r="C2839" s="9"/>
      <c r="E2839" s="85"/>
      <c r="G2839" s="84"/>
    </row>
    <row r="2840" spans="1:7" ht="14.25">
      <c r="A2840" s="9"/>
      <c r="B2840" s="9"/>
      <c r="C2840" s="9"/>
      <c r="E2840" s="85"/>
      <c r="G2840" s="84"/>
    </row>
    <row r="2841" spans="1:7" ht="14.25">
      <c r="A2841" s="9"/>
      <c r="B2841" s="9"/>
      <c r="C2841" s="9"/>
      <c r="E2841" s="85"/>
      <c r="G2841" s="84"/>
    </row>
    <row r="2842" spans="1:7" ht="14.25">
      <c r="A2842" s="9"/>
      <c r="B2842" s="9"/>
      <c r="C2842" s="9"/>
      <c r="E2842" s="85"/>
      <c r="G2842" s="84"/>
    </row>
    <row r="2843" spans="1:7" ht="14.25">
      <c r="A2843" s="9"/>
      <c r="B2843" s="9"/>
      <c r="C2843" s="9"/>
      <c r="E2843" s="85"/>
      <c r="G2843" s="84"/>
    </row>
    <row r="2844" spans="1:7" ht="14.25">
      <c r="A2844" s="9"/>
      <c r="B2844" s="9"/>
      <c r="C2844" s="9"/>
      <c r="E2844" s="85"/>
      <c r="G2844" s="84"/>
    </row>
    <row r="2845" spans="1:7" ht="14.25">
      <c r="A2845" s="9"/>
      <c r="B2845" s="9"/>
      <c r="C2845" s="9"/>
      <c r="E2845" s="85"/>
      <c r="G2845" s="84"/>
    </row>
    <row r="2846" spans="1:7" ht="14.25">
      <c r="A2846" s="9"/>
      <c r="B2846" s="9"/>
      <c r="C2846" s="9"/>
      <c r="E2846" s="85"/>
      <c r="G2846" s="84"/>
    </row>
    <row r="2847" spans="1:7" ht="14.25">
      <c r="A2847" s="9"/>
      <c r="B2847" s="9"/>
      <c r="C2847" s="9"/>
      <c r="E2847" s="85"/>
      <c r="G2847" s="84"/>
    </row>
    <row r="2848" spans="1:7" ht="14.25">
      <c r="A2848" s="9"/>
      <c r="B2848" s="9"/>
      <c r="C2848" s="9"/>
      <c r="E2848" s="85"/>
      <c r="G2848" s="84"/>
    </row>
    <row r="2849" spans="1:7" ht="14.25">
      <c r="A2849" s="9"/>
      <c r="B2849" s="9"/>
      <c r="C2849" s="9"/>
      <c r="E2849" s="85"/>
      <c r="G2849" s="84"/>
    </row>
    <row r="2850" spans="1:7" ht="14.25">
      <c r="A2850" s="9"/>
      <c r="B2850" s="9"/>
      <c r="C2850" s="9"/>
      <c r="E2850" s="85"/>
      <c r="G2850" s="84"/>
    </row>
    <row r="2851" spans="1:7" ht="14.25">
      <c r="A2851" s="9"/>
      <c r="B2851" s="9"/>
      <c r="C2851" s="9"/>
      <c r="E2851" s="85"/>
      <c r="G2851" s="84"/>
    </row>
    <row r="2852" spans="1:7" ht="14.25">
      <c r="A2852" s="9"/>
      <c r="B2852" s="9"/>
      <c r="C2852" s="9"/>
      <c r="E2852" s="85"/>
      <c r="G2852" s="84"/>
    </row>
    <row r="2853" spans="1:7" ht="14.25">
      <c r="A2853" s="9"/>
      <c r="B2853" s="9"/>
      <c r="C2853" s="9"/>
      <c r="E2853" s="85"/>
      <c r="G2853" s="84"/>
    </row>
    <row r="2854" spans="1:7" ht="14.25">
      <c r="A2854" s="9"/>
      <c r="B2854" s="9"/>
      <c r="C2854" s="9"/>
      <c r="E2854" s="85"/>
      <c r="G2854" s="84"/>
    </row>
    <row r="2855" spans="1:7" ht="14.25">
      <c r="A2855" s="9"/>
      <c r="B2855" s="9"/>
      <c r="C2855" s="9"/>
      <c r="E2855" s="85"/>
      <c r="G2855" s="84"/>
    </row>
    <row r="2856" spans="1:7" ht="14.25">
      <c r="A2856" s="9"/>
      <c r="B2856" s="9"/>
      <c r="C2856" s="9"/>
      <c r="E2856" s="85"/>
      <c r="G2856" s="84"/>
    </row>
    <row r="2857" spans="1:7" ht="14.25">
      <c r="A2857" s="9"/>
      <c r="B2857" s="9"/>
      <c r="C2857" s="9"/>
      <c r="E2857" s="85"/>
      <c r="G2857" s="84"/>
    </row>
    <row r="2858" spans="1:7" ht="14.25">
      <c r="A2858" s="9"/>
      <c r="B2858" s="9"/>
      <c r="C2858" s="9"/>
      <c r="E2858" s="85"/>
      <c r="G2858" s="84"/>
    </row>
    <row r="2859" spans="1:7" ht="14.25">
      <c r="A2859" s="9"/>
      <c r="B2859" s="9"/>
      <c r="C2859" s="9"/>
      <c r="E2859" s="85"/>
      <c r="G2859" s="84"/>
    </row>
    <row r="2860" spans="1:7" ht="14.25">
      <c r="A2860" s="9"/>
      <c r="B2860" s="9"/>
      <c r="C2860" s="9"/>
      <c r="E2860" s="85"/>
      <c r="G2860" s="84"/>
    </row>
    <row r="2861" spans="1:7" ht="14.25">
      <c r="A2861" s="9"/>
      <c r="B2861" s="9"/>
      <c r="C2861" s="9"/>
      <c r="E2861" s="85"/>
      <c r="G2861" s="84"/>
    </row>
    <row r="2862" spans="1:7" ht="14.25">
      <c r="A2862" s="9"/>
      <c r="B2862" s="9"/>
      <c r="C2862" s="9"/>
      <c r="E2862" s="85"/>
      <c r="G2862" s="84"/>
    </row>
    <row r="2863" spans="1:7" ht="14.25">
      <c r="A2863" s="9"/>
      <c r="B2863" s="9"/>
      <c r="C2863" s="9"/>
      <c r="E2863" s="85"/>
      <c r="G2863" s="84"/>
    </row>
    <row r="2864" spans="1:7" ht="14.25">
      <c r="A2864" s="9"/>
      <c r="B2864" s="9"/>
      <c r="C2864" s="9"/>
      <c r="E2864" s="85"/>
      <c r="G2864" s="84"/>
    </row>
    <row r="2865" spans="1:7" ht="14.25">
      <c r="A2865" s="9"/>
      <c r="B2865" s="9"/>
      <c r="C2865" s="9"/>
      <c r="E2865" s="85"/>
      <c r="G2865" s="84"/>
    </row>
    <row r="2866" spans="1:7" ht="14.25">
      <c r="A2866" s="9"/>
      <c r="B2866" s="9"/>
      <c r="C2866" s="9"/>
      <c r="E2866" s="85"/>
      <c r="G2866" s="84"/>
    </row>
    <row r="2867" spans="1:7" ht="14.25">
      <c r="A2867" s="9"/>
      <c r="B2867" s="9"/>
      <c r="C2867" s="9"/>
      <c r="E2867" s="85"/>
      <c r="G2867" s="84"/>
    </row>
    <row r="2868" spans="1:7" ht="14.25">
      <c r="A2868" s="9"/>
      <c r="B2868" s="9"/>
      <c r="C2868" s="9"/>
      <c r="E2868" s="85"/>
      <c r="G2868" s="84"/>
    </row>
    <row r="2869" spans="1:7" ht="14.25">
      <c r="A2869" s="9"/>
      <c r="B2869" s="9"/>
      <c r="C2869" s="9"/>
      <c r="E2869" s="85"/>
      <c r="G2869" s="84"/>
    </row>
    <row r="2870" spans="1:7" ht="14.25">
      <c r="A2870" s="9"/>
      <c r="B2870" s="9"/>
      <c r="C2870" s="9"/>
      <c r="E2870" s="85"/>
      <c r="G2870" s="84"/>
    </row>
    <row r="2871" spans="1:7" ht="14.25">
      <c r="A2871" s="9"/>
      <c r="B2871" s="9"/>
      <c r="C2871" s="9"/>
      <c r="E2871" s="85"/>
      <c r="G2871" s="84"/>
    </row>
    <row r="2872" spans="1:7" ht="14.25">
      <c r="A2872" s="9"/>
      <c r="B2872" s="9"/>
      <c r="C2872" s="9"/>
      <c r="E2872" s="85"/>
      <c r="G2872" s="84"/>
    </row>
    <row r="2873" spans="1:7" ht="14.25">
      <c r="A2873" s="9"/>
      <c r="B2873" s="9"/>
      <c r="C2873" s="9"/>
      <c r="E2873" s="85"/>
      <c r="G2873" s="84"/>
    </row>
    <row r="2874" spans="1:7" ht="14.25">
      <c r="A2874" s="9"/>
      <c r="B2874" s="9"/>
      <c r="C2874" s="9"/>
      <c r="E2874" s="85"/>
      <c r="G2874" s="84"/>
    </row>
    <row r="2875" spans="1:7" ht="14.25">
      <c r="A2875" s="9"/>
      <c r="B2875" s="9"/>
      <c r="C2875" s="9"/>
      <c r="E2875" s="85"/>
      <c r="G2875" s="84"/>
    </row>
    <row r="2876" spans="1:7" ht="14.25">
      <c r="A2876" s="9"/>
      <c r="B2876" s="9"/>
      <c r="C2876" s="9"/>
      <c r="E2876" s="85"/>
      <c r="G2876" s="84"/>
    </row>
    <row r="2877" spans="1:7" ht="14.25">
      <c r="A2877" s="9"/>
      <c r="B2877" s="9"/>
      <c r="C2877" s="9"/>
      <c r="E2877" s="85"/>
      <c r="G2877" s="84"/>
    </row>
    <row r="2878" spans="1:7" ht="14.25">
      <c r="A2878" s="9"/>
      <c r="B2878" s="9"/>
      <c r="C2878" s="9"/>
      <c r="E2878" s="85"/>
      <c r="G2878" s="84"/>
    </row>
    <row r="2879" spans="1:7" ht="14.25">
      <c r="A2879" s="9"/>
      <c r="B2879" s="9"/>
      <c r="C2879" s="9"/>
      <c r="E2879" s="85"/>
      <c r="G2879" s="84"/>
    </row>
    <row r="2880" spans="1:7" ht="14.25">
      <c r="A2880" s="9"/>
      <c r="B2880" s="9"/>
      <c r="C2880" s="9"/>
      <c r="E2880" s="85"/>
      <c r="G2880" s="84"/>
    </row>
    <row r="2881" spans="1:7" ht="14.25">
      <c r="A2881" s="9"/>
      <c r="B2881" s="9"/>
      <c r="C2881" s="9"/>
      <c r="E2881" s="85"/>
      <c r="G2881" s="84"/>
    </row>
    <row r="2882" spans="1:7" ht="14.25">
      <c r="A2882" s="9"/>
      <c r="B2882" s="9"/>
      <c r="C2882" s="9"/>
      <c r="E2882" s="85"/>
      <c r="G2882" s="84"/>
    </row>
    <row r="2883" spans="1:7" ht="14.25">
      <c r="A2883" s="9"/>
      <c r="B2883" s="9"/>
      <c r="C2883" s="9"/>
      <c r="E2883" s="85"/>
      <c r="G2883" s="84"/>
    </row>
    <row r="2884" spans="1:7" ht="14.25">
      <c r="A2884" s="9"/>
      <c r="B2884" s="9"/>
      <c r="C2884" s="9"/>
      <c r="E2884" s="85"/>
      <c r="G2884" s="84"/>
    </row>
    <row r="2885" spans="1:7" ht="14.25">
      <c r="A2885" s="9"/>
      <c r="B2885" s="9"/>
      <c r="C2885" s="9"/>
      <c r="E2885" s="85"/>
      <c r="G2885" s="84"/>
    </row>
    <row r="2886" spans="1:7" ht="14.25">
      <c r="A2886" s="9"/>
      <c r="B2886" s="9"/>
      <c r="C2886" s="9"/>
      <c r="E2886" s="85"/>
      <c r="G2886" s="84"/>
    </row>
    <row r="2887" spans="1:7" ht="14.25">
      <c r="A2887" s="9"/>
      <c r="B2887" s="9"/>
      <c r="C2887" s="9"/>
      <c r="E2887" s="85"/>
      <c r="G2887" s="84"/>
    </row>
    <row r="2888" spans="1:7" ht="14.25">
      <c r="A2888" s="9"/>
      <c r="B2888" s="9"/>
      <c r="C2888" s="9"/>
      <c r="E2888" s="85"/>
      <c r="G2888" s="84"/>
    </row>
    <row r="2889" spans="1:7" ht="14.25">
      <c r="A2889" s="9"/>
      <c r="B2889" s="9"/>
      <c r="C2889" s="9"/>
      <c r="E2889" s="85"/>
      <c r="G2889" s="84"/>
    </row>
    <row r="2890" spans="1:7" ht="14.25">
      <c r="A2890" s="9"/>
      <c r="B2890" s="9"/>
      <c r="C2890" s="9"/>
      <c r="E2890" s="85"/>
      <c r="G2890" s="84"/>
    </row>
    <row r="2891" spans="1:7" ht="14.25">
      <c r="A2891" s="9"/>
      <c r="B2891" s="9"/>
      <c r="C2891" s="9"/>
      <c r="E2891" s="85"/>
      <c r="G2891" s="84"/>
    </row>
    <row r="2892" spans="1:7" ht="14.25">
      <c r="A2892" s="9"/>
      <c r="B2892" s="9"/>
      <c r="C2892" s="9"/>
      <c r="E2892" s="85"/>
      <c r="G2892" s="84"/>
    </row>
    <row r="2893" spans="1:7" ht="14.25">
      <c r="A2893" s="9"/>
      <c r="B2893" s="9"/>
      <c r="C2893" s="9"/>
      <c r="E2893" s="85"/>
      <c r="G2893" s="84"/>
    </row>
    <row r="2894" spans="1:7" ht="14.25">
      <c r="A2894" s="9"/>
      <c r="B2894" s="9"/>
      <c r="C2894" s="9"/>
      <c r="E2894" s="85"/>
      <c r="G2894" s="84"/>
    </row>
    <row r="2895" spans="1:7" ht="14.25">
      <c r="A2895" s="9"/>
      <c r="B2895" s="9"/>
      <c r="C2895" s="9"/>
      <c r="E2895" s="85"/>
      <c r="G2895" s="84"/>
    </row>
    <row r="2896" spans="1:7" ht="14.25">
      <c r="A2896" s="9"/>
      <c r="B2896" s="9"/>
      <c r="C2896" s="9"/>
      <c r="E2896" s="85"/>
      <c r="G2896" s="84"/>
    </row>
    <row r="2897" spans="1:7" ht="14.25">
      <c r="A2897" s="9"/>
      <c r="B2897" s="9"/>
      <c r="C2897" s="9"/>
      <c r="E2897" s="85"/>
      <c r="G2897" s="84"/>
    </row>
    <row r="2898" spans="1:7" ht="14.25">
      <c r="A2898" s="9"/>
      <c r="B2898" s="9"/>
      <c r="C2898" s="9"/>
      <c r="E2898" s="85"/>
      <c r="G2898" s="84"/>
    </row>
    <row r="2899" spans="1:7" ht="14.25">
      <c r="A2899" s="9"/>
      <c r="B2899" s="9"/>
      <c r="C2899" s="9"/>
      <c r="E2899" s="85"/>
      <c r="G2899" s="84"/>
    </row>
    <row r="2900" spans="1:7" ht="14.25">
      <c r="A2900" s="9"/>
      <c r="B2900" s="9"/>
      <c r="C2900" s="9"/>
      <c r="E2900" s="85"/>
      <c r="G2900" s="84"/>
    </row>
    <row r="2901" spans="1:7" ht="14.25">
      <c r="A2901" s="9"/>
      <c r="B2901" s="9"/>
      <c r="C2901" s="9"/>
      <c r="E2901" s="85"/>
      <c r="G2901" s="84"/>
    </row>
    <row r="2902" spans="1:7" ht="14.25">
      <c r="A2902" s="9"/>
      <c r="B2902" s="9"/>
      <c r="C2902" s="9"/>
      <c r="E2902" s="85"/>
      <c r="G2902" s="84"/>
    </row>
    <row r="2903" spans="1:7" ht="14.25">
      <c r="A2903" s="9"/>
      <c r="B2903" s="9"/>
      <c r="C2903" s="9"/>
      <c r="E2903" s="85"/>
      <c r="G2903" s="84"/>
    </row>
    <row r="2904" spans="1:7" ht="14.25">
      <c r="A2904" s="9"/>
      <c r="B2904" s="9"/>
      <c r="C2904" s="9"/>
      <c r="E2904" s="85"/>
      <c r="G2904" s="84"/>
    </row>
    <row r="2905" spans="1:7" ht="14.25">
      <c r="A2905" s="9"/>
      <c r="B2905" s="9"/>
      <c r="C2905" s="9"/>
      <c r="E2905" s="85"/>
      <c r="G2905" s="84"/>
    </row>
    <row r="2906" spans="1:7" ht="14.25">
      <c r="A2906" s="9"/>
      <c r="B2906" s="9"/>
      <c r="C2906" s="9"/>
      <c r="E2906" s="85"/>
      <c r="G2906" s="84"/>
    </row>
    <row r="2907" spans="1:7" ht="14.25">
      <c r="A2907" s="9"/>
      <c r="B2907" s="9"/>
      <c r="C2907" s="9"/>
      <c r="E2907" s="85"/>
      <c r="G2907" s="84"/>
    </row>
    <row r="2908" spans="1:7" ht="14.25">
      <c r="A2908" s="9"/>
      <c r="B2908" s="9"/>
      <c r="C2908" s="9"/>
      <c r="E2908" s="85"/>
      <c r="G2908" s="84"/>
    </row>
    <row r="2909" spans="1:7" ht="14.25">
      <c r="A2909" s="9"/>
      <c r="B2909" s="9"/>
      <c r="C2909" s="9"/>
      <c r="E2909" s="85"/>
      <c r="G2909" s="84"/>
    </row>
    <row r="2910" spans="1:7" ht="14.25">
      <c r="A2910" s="9"/>
      <c r="B2910" s="9"/>
      <c r="C2910" s="9"/>
      <c r="E2910" s="85"/>
      <c r="G2910" s="84"/>
    </row>
    <row r="2911" spans="1:7" ht="14.25">
      <c r="A2911" s="9"/>
      <c r="B2911" s="9"/>
      <c r="C2911" s="9"/>
      <c r="E2911" s="85"/>
      <c r="G2911" s="84"/>
    </row>
    <row r="2912" spans="1:7" ht="14.25">
      <c r="A2912" s="9"/>
      <c r="B2912" s="9"/>
      <c r="C2912" s="9"/>
      <c r="E2912" s="85"/>
      <c r="G2912" s="84"/>
    </row>
    <row r="2913" spans="1:7" ht="14.25">
      <c r="A2913" s="9"/>
      <c r="B2913" s="9"/>
      <c r="C2913" s="9"/>
      <c r="E2913" s="85"/>
      <c r="G2913" s="84"/>
    </row>
    <row r="2914" spans="1:7" ht="14.25">
      <c r="A2914" s="9"/>
      <c r="B2914" s="9"/>
      <c r="C2914" s="9"/>
      <c r="E2914" s="85"/>
      <c r="G2914" s="84"/>
    </row>
    <row r="2915" spans="1:7" ht="14.25">
      <c r="A2915" s="9"/>
      <c r="B2915" s="9"/>
      <c r="C2915" s="9"/>
      <c r="E2915" s="85"/>
      <c r="G2915" s="84"/>
    </row>
    <row r="2916" spans="1:7" ht="14.25">
      <c r="A2916" s="9"/>
      <c r="B2916" s="9"/>
      <c r="C2916" s="9"/>
      <c r="E2916" s="85"/>
      <c r="G2916" s="84"/>
    </row>
    <row r="2917" spans="1:7" ht="14.25">
      <c r="A2917" s="9"/>
      <c r="B2917" s="9"/>
      <c r="C2917" s="9"/>
      <c r="E2917" s="85"/>
      <c r="G2917" s="84"/>
    </row>
    <row r="2918" spans="1:7" ht="14.25">
      <c r="A2918" s="9"/>
      <c r="B2918" s="9"/>
      <c r="C2918" s="9"/>
      <c r="E2918" s="85"/>
      <c r="G2918" s="84"/>
    </row>
    <row r="2919" spans="1:7" ht="14.25">
      <c r="A2919" s="9"/>
      <c r="B2919" s="9"/>
      <c r="C2919" s="9"/>
      <c r="E2919" s="85"/>
      <c r="G2919" s="84"/>
    </row>
    <row r="2920" spans="1:7" ht="14.25">
      <c r="A2920" s="9"/>
      <c r="B2920" s="9"/>
      <c r="C2920" s="9"/>
      <c r="E2920" s="85"/>
      <c r="G2920" s="84"/>
    </row>
    <row r="2921" spans="1:7" ht="14.25">
      <c r="A2921" s="9"/>
      <c r="B2921" s="9"/>
      <c r="C2921" s="9"/>
      <c r="E2921" s="85"/>
      <c r="G2921" s="84"/>
    </row>
    <row r="2922" spans="1:7" ht="14.25">
      <c r="A2922" s="9"/>
      <c r="B2922" s="9"/>
      <c r="C2922" s="9"/>
      <c r="E2922" s="85"/>
      <c r="G2922" s="84"/>
    </row>
    <row r="2923" spans="1:7" ht="14.25">
      <c r="A2923" s="9"/>
      <c r="B2923" s="9"/>
      <c r="C2923" s="9"/>
      <c r="E2923" s="85"/>
      <c r="G2923" s="84"/>
    </row>
    <row r="2924" spans="1:7" ht="14.25">
      <c r="A2924" s="9"/>
      <c r="B2924" s="9"/>
      <c r="C2924" s="9"/>
      <c r="E2924" s="85"/>
      <c r="G2924" s="84"/>
    </row>
    <row r="2925" spans="1:7" ht="14.25">
      <c r="A2925" s="9"/>
      <c r="B2925" s="9"/>
      <c r="C2925" s="9"/>
      <c r="E2925" s="85"/>
      <c r="G2925" s="84"/>
    </row>
    <row r="2926" spans="1:7" ht="14.25">
      <c r="A2926" s="9"/>
      <c r="B2926" s="9"/>
      <c r="C2926" s="9"/>
      <c r="E2926" s="85"/>
      <c r="G2926" s="84"/>
    </row>
    <row r="2927" spans="1:7" ht="14.25">
      <c r="A2927" s="9"/>
      <c r="B2927" s="9"/>
      <c r="C2927" s="9"/>
      <c r="E2927" s="85"/>
      <c r="G2927" s="84"/>
    </row>
    <row r="2928" spans="1:7" ht="14.25">
      <c r="A2928" s="9"/>
      <c r="B2928" s="9"/>
      <c r="C2928" s="9"/>
      <c r="E2928" s="85"/>
      <c r="G2928" s="84"/>
    </row>
    <row r="2929" spans="1:7" ht="14.25">
      <c r="A2929" s="9"/>
      <c r="B2929" s="9"/>
      <c r="C2929" s="9"/>
      <c r="E2929" s="85"/>
      <c r="G2929" s="84"/>
    </row>
    <row r="2930" spans="1:7" ht="14.25">
      <c r="A2930" s="9"/>
      <c r="B2930" s="9"/>
      <c r="C2930" s="9"/>
      <c r="E2930" s="85"/>
      <c r="G2930" s="84"/>
    </row>
    <row r="2931" spans="1:7" ht="14.25">
      <c r="A2931" s="9"/>
      <c r="B2931" s="9"/>
      <c r="C2931" s="9"/>
      <c r="E2931" s="85"/>
      <c r="G2931" s="84"/>
    </row>
    <row r="2932" spans="1:7" ht="14.25">
      <c r="A2932" s="9"/>
      <c r="B2932" s="9"/>
      <c r="C2932" s="9"/>
      <c r="E2932" s="85"/>
      <c r="G2932" s="84"/>
    </row>
    <row r="2933" spans="1:7" ht="14.25">
      <c r="A2933" s="9"/>
      <c r="B2933" s="9"/>
      <c r="C2933" s="9"/>
      <c r="E2933" s="85"/>
      <c r="G2933" s="84"/>
    </row>
    <row r="2934" spans="1:7" ht="14.25">
      <c r="A2934" s="9"/>
      <c r="B2934" s="9"/>
      <c r="C2934" s="9"/>
      <c r="E2934" s="85"/>
      <c r="G2934" s="84"/>
    </row>
    <row r="2935" spans="1:7" ht="14.25">
      <c r="A2935" s="9"/>
      <c r="B2935" s="9"/>
      <c r="C2935" s="9"/>
      <c r="E2935" s="85"/>
      <c r="G2935" s="84"/>
    </row>
    <row r="2936" spans="1:7" ht="14.25">
      <c r="A2936" s="9"/>
      <c r="B2936" s="9"/>
      <c r="C2936" s="9"/>
      <c r="E2936" s="85"/>
      <c r="G2936" s="84"/>
    </row>
    <row r="2937" spans="1:7" ht="14.25">
      <c r="A2937" s="9"/>
      <c r="B2937" s="9"/>
      <c r="C2937" s="9"/>
      <c r="E2937" s="85"/>
      <c r="G2937" s="84"/>
    </row>
    <row r="2938" spans="1:7" ht="14.25">
      <c r="A2938" s="9"/>
      <c r="B2938" s="9"/>
      <c r="C2938" s="9"/>
      <c r="E2938" s="85"/>
      <c r="G2938" s="84"/>
    </row>
    <row r="2939" spans="1:7" ht="14.25">
      <c r="A2939" s="9"/>
      <c r="B2939" s="9"/>
      <c r="C2939" s="9"/>
      <c r="E2939" s="85"/>
      <c r="G2939" s="84"/>
    </row>
    <row r="2940" spans="1:7" ht="14.25">
      <c r="A2940" s="9"/>
      <c r="B2940" s="9"/>
      <c r="C2940" s="9"/>
      <c r="E2940" s="85"/>
      <c r="G2940" s="84"/>
    </row>
    <row r="2941" spans="1:7" ht="14.25">
      <c r="A2941" s="9"/>
      <c r="B2941" s="9"/>
      <c r="C2941" s="9"/>
      <c r="E2941" s="85"/>
      <c r="G2941" s="84"/>
    </row>
    <row r="2942" spans="1:7" ht="14.25">
      <c r="A2942" s="9"/>
      <c r="B2942" s="9"/>
      <c r="C2942" s="9"/>
      <c r="E2942" s="85"/>
      <c r="G2942" s="84"/>
    </row>
    <row r="2943" spans="1:7" ht="14.25">
      <c r="A2943" s="9"/>
      <c r="B2943" s="9"/>
      <c r="C2943" s="9"/>
      <c r="E2943" s="85"/>
      <c r="G2943" s="84"/>
    </row>
    <row r="2944" spans="1:7" ht="14.25">
      <c r="A2944" s="9"/>
      <c r="B2944" s="9"/>
      <c r="C2944" s="9"/>
      <c r="E2944" s="85"/>
      <c r="G2944" s="84"/>
    </row>
    <row r="2945" spans="1:7" ht="14.25">
      <c r="A2945" s="9"/>
      <c r="B2945" s="9"/>
      <c r="C2945" s="9"/>
      <c r="E2945" s="85"/>
      <c r="G2945" s="84"/>
    </row>
    <row r="2946" spans="1:7" ht="14.25">
      <c r="A2946" s="9"/>
      <c r="B2946" s="9"/>
      <c r="C2946" s="9"/>
      <c r="E2946" s="85"/>
      <c r="G2946" s="84"/>
    </row>
    <row r="2947" spans="1:7" ht="14.25">
      <c r="A2947" s="9"/>
      <c r="B2947" s="9"/>
      <c r="C2947" s="9"/>
      <c r="E2947" s="85"/>
      <c r="G2947" s="84"/>
    </row>
    <row r="2948" spans="1:7" ht="14.25">
      <c r="A2948" s="9"/>
      <c r="B2948" s="9"/>
      <c r="C2948" s="9"/>
      <c r="E2948" s="85"/>
      <c r="G2948" s="84"/>
    </row>
    <row r="2949" spans="1:7" ht="14.25">
      <c r="A2949" s="9"/>
      <c r="B2949" s="9"/>
      <c r="C2949" s="9"/>
      <c r="E2949" s="85"/>
      <c r="G2949" s="84"/>
    </row>
    <row r="2950" spans="1:7" ht="14.25">
      <c r="A2950" s="9"/>
      <c r="B2950" s="9"/>
      <c r="C2950" s="9"/>
      <c r="E2950" s="85"/>
      <c r="G2950" s="84"/>
    </row>
    <row r="2951" spans="1:7" ht="14.25">
      <c r="A2951" s="9"/>
      <c r="B2951" s="9"/>
      <c r="C2951" s="9"/>
      <c r="E2951" s="85"/>
      <c r="G2951" s="84"/>
    </row>
    <row r="2952" spans="1:7" ht="14.25">
      <c r="A2952" s="9"/>
      <c r="B2952" s="9"/>
      <c r="C2952" s="9"/>
      <c r="E2952" s="85"/>
      <c r="G2952" s="84"/>
    </row>
    <row r="2953" spans="1:7" ht="14.25">
      <c r="A2953" s="9"/>
      <c r="B2953" s="9"/>
      <c r="C2953" s="9"/>
      <c r="E2953" s="85"/>
      <c r="G2953" s="84"/>
    </row>
    <row r="2954" spans="1:7" ht="14.25">
      <c r="A2954" s="9"/>
      <c r="B2954" s="9"/>
      <c r="C2954" s="9"/>
      <c r="E2954" s="85"/>
      <c r="G2954" s="84"/>
    </row>
    <row r="2955" spans="1:7" ht="14.25">
      <c r="A2955" s="9"/>
      <c r="B2955" s="9"/>
      <c r="C2955" s="9"/>
      <c r="E2955" s="85"/>
      <c r="G2955" s="84"/>
    </row>
    <row r="2956" spans="1:7" ht="14.25">
      <c r="A2956" s="9"/>
      <c r="B2956" s="9"/>
      <c r="C2956" s="9"/>
      <c r="E2956" s="85"/>
      <c r="G2956" s="84"/>
    </row>
    <row r="2957" spans="1:7" ht="14.25">
      <c r="A2957" s="9"/>
      <c r="B2957" s="9"/>
      <c r="C2957" s="9"/>
      <c r="E2957" s="85"/>
      <c r="G2957" s="84"/>
    </row>
    <row r="2958" spans="1:7" ht="14.25">
      <c r="A2958" s="9"/>
      <c r="B2958" s="9"/>
      <c r="C2958" s="9"/>
      <c r="E2958" s="85"/>
      <c r="G2958" s="84"/>
    </row>
    <row r="2959" spans="1:7" ht="14.25">
      <c r="A2959" s="9"/>
      <c r="B2959" s="9"/>
      <c r="C2959" s="9"/>
      <c r="E2959" s="85"/>
      <c r="G2959" s="84"/>
    </row>
    <row r="2960" spans="1:7" ht="14.25">
      <c r="A2960" s="9"/>
      <c r="B2960" s="9"/>
      <c r="C2960" s="9"/>
      <c r="E2960" s="85"/>
      <c r="G2960" s="84"/>
    </row>
    <row r="2961" spans="1:7" ht="14.25">
      <c r="A2961" s="9"/>
      <c r="B2961" s="9"/>
      <c r="C2961" s="9"/>
      <c r="E2961" s="85"/>
      <c r="G2961" s="84"/>
    </row>
    <row r="2962" spans="1:7" ht="14.25">
      <c r="A2962" s="9"/>
      <c r="B2962" s="9"/>
      <c r="C2962" s="9"/>
      <c r="E2962" s="85"/>
      <c r="G2962" s="84"/>
    </row>
    <row r="2963" spans="1:7" ht="14.25">
      <c r="A2963" s="9"/>
      <c r="B2963" s="9"/>
      <c r="C2963" s="9"/>
      <c r="E2963" s="85"/>
      <c r="G2963" s="84"/>
    </row>
    <row r="2964" spans="1:7" ht="14.25">
      <c r="A2964" s="9"/>
      <c r="B2964" s="9"/>
      <c r="C2964" s="9"/>
      <c r="E2964" s="85"/>
      <c r="G2964" s="84"/>
    </row>
    <row r="2965" spans="1:7" ht="14.25">
      <c r="A2965" s="9"/>
      <c r="B2965" s="9"/>
      <c r="C2965" s="9"/>
      <c r="E2965" s="85"/>
      <c r="G2965" s="84"/>
    </row>
    <row r="2966" spans="1:7" ht="14.25">
      <c r="A2966" s="9"/>
      <c r="B2966" s="9"/>
      <c r="C2966" s="9"/>
      <c r="E2966" s="85"/>
      <c r="G2966" s="84"/>
    </row>
    <row r="2967" spans="1:7" ht="14.25">
      <c r="A2967" s="9"/>
      <c r="B2967" s="9"/>
      <c r="C2967" s="9"/>
      <c r="E2967" s="85"/>
      <c r="G2967" s="84"/>
    </row>
    <row r="2968" spans="1:7" ht="14.25">
      <c r="A2968" s="9"/>
      <c r="B2968" s="9"/>
      <c r="C2968" s="9"/>
      <c r="E2968" s="85"/>
      <c r="G2968" s="84"/>
    </row>
    <row r="2969" spans="1:7" ht="14.25">
      <c r="A2969" s="9"/>
      <c r="B2969" s="9"/>
      <c r="C2969" s="9"/>
      <c r="E2969" s="85"/>
      <c r="G2969" s="84"/>
    </row>
  </sheetData>
  <sheetProtection password="CB89" sheet="1" objects="1" scenarios="1"/>
  <mergeCells count="25">
    <mergeCell ref="C14:E14"/>
    <mergeCell ref="D4:E4"/>
    <mergeCell ref="C11:E11"/>
    <mergeCell ref="C10:E10"/>
    <mergeCell ref="C9:E9"/>
    <mergeCell ref="F4:G7"/>
    <mergeCell ref="A5:C5"/>
    <mergeCell ref="A6:C6"/>
    <mergeCell ref="A7:C7"/>
    <mergeCell ref="C18:E18"/>
    <mergeCell ref="C15:E15"/>
    <mergeCell ref="C16:E16"/>
    <mergeCell ref="C17:E17"/>
    <mergeCell ref="C12:E12"/>
    <mergeCell ref="C13:E13"/>
    <mergeCell ref="J5:K5"/>
    <mergeCell ref="F9:G9"/>
    <mergeCell ref="D5:E5"/>
    <mergeCell ref="D6:E6"/>
    <mergeCell ref="D7:E7"/>
    <mergeCell ref="A1:G1"/>
    <mergeCell ref="A2:G2"/>
    <mergeCell ref="A8:G8"/>
    <mergeCell ref="A3:G3"/>
    <mergeCell ref="A4:C4"/>
  </mergeCells>
  <printOptions/>
  <pageMargins left="0.7874015748031497" right="0" top="0.3937007874015748" bottom="0.5511811023622047" header="0" footer="0.3937007874015748"/>
  <pageSetup horizontalDpi="600" verticalDpi="600" orientation="portrait" paperSize="9" scale="90" r:id="rId2"/>
  <headerFooter alignWithMargins="0">
    <oddFooter>&amp;L     2012 PF-Verwendungsnachweis über 1.000 €                                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Salewski</cp:lastModifiedBy>
  <cp:lastPrinted>2016-11-28T09:58:31Z</cp:lastPrinted>
  <dcterms:created xsi:type="dcterms:W3CDTF">2005-02-01T06:50:59Z</dcterms:created>
  <dcterms:modified xsi:type="dcterms:W3CDTF">2016-11-28T14:29:01Z</dcterms:modified>
  <cp:category/>
  <cp:version/>
  <cp:contentType/>
  <cp:contentStatus/>
  <cp:revision>1</cp:revision>
</cp:coreProperties>
</file>